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青葉区協会お仕事\大会要項・エントリー\2025(R07)\20251026_OPD\"/>
    </mc:Choice>
  </mc:AlternateContent>
  <xr:revisionPtr revIDLastSave="0" documentId="13_ncr:1_{02E356B4-3224-44EB-B90B-BDC8C8D7B0BF}" xr6:coauthVersionLast="47" xr6:coauthVersionMax="47" xr10:uidLastSave="{00000000-0000-0000-0000-000000000000}"/>
  <bookViews>
    <workbookView xWindow="13550" yWindow="-110" windowWidth="19420" windowHeight="10560" xr2:uid="{00000000-000D-0000-FFFF-FFFF00000000}"/>
  </bookViews>
  <sheets>
    <sheet name="申込書1" sheetId="14" r:id="rId1"/>
    <sheet name="申込書2" sheetId="16" r:id="rId2"/>
  </sheets>
  <definedNames>
    <definedName name="_xlnm.Print_Area" localSheetId="0">申込書1!$A$1:$O$55</definedName>
    <definedName name="_xlnm.Print_Area" localSheetId="1">申込書2!$A$1:$O$54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16" l="1"/>
  <c r="J37" i="16"/>
  <c r="J36" i="16"/>
  <c r="J35" i="16"/>
  <c r="J33" i="16"/>
  <c r="J32" i="16"/>
  <c r="J31" i="16"/>
  <c r="J29" i="16"/>
  <c r="J28" i="16"/>
  <c r="J27" i="16"/>
  <c r="J25" i="16"/>
  <c r="J24" i="16"/>
  <c r="J23" i="16"/>
  <c r="J21" i="16"/>
  <c r="J20" i="16"/>
  <c r="J19" i="16"/>
  <c r="J17" i="16"/>
  <c r="J16" i="16"/>
  <c r="G44" i="16"/>
  <c r="I44" i="16" s="1"/>
  <c r="G43" i="16"/>
  <c r="I43" i="16" s="1"/>
  <c r="G42" i="16"/>
  <c r="I42" i="16" s="1"/>
  <c r="G41" i="16"/>
  <c r="I41" i="16" s="1"/>
  <c r="J39" i="14"/>
  <c r="J37" i="14"/>
  <c r="J36" i="14"/>
  <c r="J35" i="14"/>
  <c r="J33" i="14"/>
  <c r="J32" i="14"/>
  <c r="J31" i="14"/>
  <c r="J29" i="14"/>
  <c r="J28" i="14"/>
  <c r="J27" i="14"/>
  <c r="J25" i="14"/>
  <c r="J24" i="14"/>
  <c r="J23" i="14"/>
  <c r="J21" i="14"/>
  <c r="J20" i="14"/>
  <c r="J19" i="14"/>
  <c r="J17" i="14"/>
  <c r="J16" i="14"/>
  <c r="J15" i="14"/>
  <c r="J12" i="14"/>
  <c r="D6" i="16"/>
  <c r="D4" i="16"/>
  <c r="G45" i="14"/>
  <c r="I45" i="14" s="1"/>
  <c r="G44" i="14"/>
  <c r="I44" i="14" s="1"/>
  <c r="G43" i="14"/>
  <c r="I43" i="14" s="1"/>
  <c r="G42" i="14"/>
  <c r="I42" i="14" s="1"/>
  <c r="N43" i="14" l="1"/>
  <c r="J13" i="14"/>
  <c r="N42" i="14"/>
  <c r="N44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443φ(.. )Yohimi Fukushima</author>
  </authors>
  <commentList>
    <comment ref="K10" authorId="0" shapeId="0" xr:uid="{6A068E44-0931-4E9B-88A1-70566A152D8F}">
      <text>
        <r>
          <rPr>
            <b/>
            <sz val="9"/>
            <color indexed="81"/>
            <rFont val="MS P ゴシック"/>
            <family val="3"/>
            <charset val="128"/>
          </rPr>
          <t>青葉区バドミントン協会登録者　男子：○Ｍ　女子：○Ｗ
青葉区バドミントン協会に登録していない　男子：―Ｍ　女子：―Ｗ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443φ(.. )Yohimi Fukushima</author>
  </authors>
  <commentList>
    <comment ref="K10" authorId="0" shapeId="0" xr:uid="{E0B278BA-E0AC-4B05-B473-9BC54E7989BF}">
      <text>
        <r>
          <rPr>
            <b/>
            <sz val="9"/>
            <color indexed="81"/>
            <rFont val="MS P ゴシック"/>
            <family val="3"/>
            <charset val="128"/>
          </rPr>
          <t>青葉区バドミントン協会登録者　男子：○Ｍ　女子：○Ｗ
青葉区バドミントン協会に登録していない　男子：―Ｍ　女子：―Ｗ</t>
        </r>
      </text>
    </comment>
  </commentList>
</comments>
</file>

<file path=xl/sharedStrings.xml><?xml version="1.0" encoding="utf-8"?>
<sst xmlns="http://schemas.openxmlformats.org/spreadsheetml/2006/main" count="175" uniqueCount="88">
  <si>
    <t>クラブ内</t>
    <rPh sb="3" eb="4">
      <t>ナイ</t>
    </rPh>
    <phoneticPr fontId="2"/>
  </si>
  <si>
    <t>種 目</t>
    <rPh sb="0" eb="1">
      <t>タネ</t>
    </rPh>
    <rPh sb="2" eb="3">
      <t>メ</t>
    </rPh>
    <phoneticPr fontId="2"/>
  </si>
  <si>
    <t>×</t>
  </si>
  <si>
    <t>クラブ内ランキング：複数ペアの参加する種目では、同一種目内でのクラブ内順位を記入して下さい。</t>
    <rPh sb="3" eb="4">
      <t>ナイ</t>
    </rPh>
    <phoneticPr fontId="2"/>
  </si>
  <si>
    <t>（〒</t>
    <phoneticPr fontId="2"/>
  </si>
  <si>
    <t>-</t>
    <phoneticPr fontId="2"/>
  </si>
  <si>
    <t>ランキング</t>
    <phoneticPr fontId="2"/>
  </si>
  <si>
    <t>電話(携帯可)</t>
    <rPh sb="0" eb="2">
      <t>デンワ</t>
    </rPh>
    <rPh sb="3" eb="5">
      <t>ケイタイ</t>
    </rPh>
    <rPh sb="5" eb="6">
      <t>カ</t>
    </rPh>
    <phoneticPr fontId="2"/>
  </si>
  <si>
    <t xml:space="preserve">  </t>
    <phoneticPr fontId="2"/>
  </si>
  <si>
    <t>登録</t>
    <rPh sb="0" eb="2">
      <t>トウロク</t>
    </rPh>
    <phoneticPr fontId="2"/>
  </si>
  <si>
    <t>記入時の注意</t>
    <rPh sb="0" eb="2">
      <t>キニュウ</t>
    </rPh>
    <rPh sb="2" eb="3">
      <t>ジ</t>
    </rPh>
    <rPh sb="4" eb="6">
      <t>チュウイ</t>
    </rPh>
    <phoneticPr fontId="2"/>
  </si>
  <si>
    <t xml:space="preserve">  数字は全て半角記入でお願いします</t>
    <rPh sb="2" eb="4">
      <t>スウジ</t>
    </rPh>
    <rPh sb="5" eb="6">
      <t>スベ</t>
    </rPh>
    <rPh sb="13" eb="14">
      <t>ネガ</t>
    </rPh>
    <phoneticPr fontId="2"/>
  </si>
  <si>
    <t>クラブ名（必須）</t>
    <rPh sb="3" eb="4">
      <t>メイ</t>
    </rPh>
    <rPh sb="5" eb="7">
      <t>ヒッス</t>
    </rPh>
    <phoneticPr fontId="2"/>
  </si>
  <si>
    <t>連絡者氏名（必須）</t>
    <rPh sb="0" eb="3">
      <t>レンラクシャ</t>
    </rPh>
    <rPh sb="3" eb="5">
      <t>シメイ</t>
    </rPh>
    <rPh sb="6" eb="8">
      <t>ヒッス</t>
    </rPh>
    <phoneticPr fontId="2"/>
  </si>
  <si>
    <t>連絡者住所（必須）</t>
    <rPh sb="6" eb="8">
      <t>ヒッス</t>
    </rPh>
    <phoneticPr fontId="2"/>
  </si>
  <si>
    <t>電  話（必須）：</t>
    <rPh sb="0" eb="1">
      <t>デン</t>
    </rPh>
    <rPh sb="3" eb="4">
      <t>ハナシ</t>
    </rPh>
    <rPh sb="5" eb="7">
      <t>ヒッス</t>
    </rPh>
    <phoneticPr fontId="2"/>
  </si>
  <si>
    <t>メール（必須）：</t>
    <rPh sb="4" eb="6">
      <t>ヒッス</t>
    </rPh>
    <phoneticPr fontId="2"/>
  </si>
  <si>
    <t>例：1955/10/10</t>
    <rPh sb="0" eb="1">
      <t>レイ</t>
    </rPh>
    <phoneticPr fontId="2"/>
  </si>
  <si>
    <t xml:space="preserve">  生年月日は西暦表示でお願いします</t>
    <rPh sb="2" eb="4">
      <t>セイネン</t>
    </rPh>
    <rPh sb="4" eb="6">
      <t>ガッピ</t>
    </rPh>
    <rPh sb="7" eb="9">
      <t>セイレキ</t>
    </rPh>
    <rPh sb="9" eb="11">
      <t>ヒョウジ</t>
    </rPh>
    <rPh sb="13" eb="14">
      <t>ネガ</t>
    </rPh>
    <phoneticPr fontId="2"/>
  </si>
  <si>
    <t>円</t>
    <rPh sb="0" eb="1">
      <t>エン</t>
    </rPh>
    <phoneticPr fontId="2"/>
  </si>
  <si>
    <t>＝</t>
    <phoneticPr fontId="2"/>
  </si>
  <si>
    <t>・クラブ名の記入がない場合は、申込クラブ名の表記となります。</t>
    <rPh sb="4" eb="5">
      <t>メイ</t>
    </rPh>
    <rPh sb="6" eb="8">
      <t>キニュウ</t>
    </rPh>
    <rPh sb="11" eb="13">
      <t>バアイ</t>
    </rPh>
    <rPh sb="15" eb="17">
      <t>モウシコミ</t>
    </rPh>
    <rPh sb="20" eb="21">
      <t>メイ</t>
    </rPh>
    <rPh sb="22" eb="24">
      <t>ヒョウキ</t>
    </rPh>
    <phoneticPr fontId="2"/>
  </si>
  <si>
    <t>　未記入の場合は、受理できません</t>
    <rPh sb="1" eb="4">
      <t>ミキニュウ</t>
    </rPh>
    <rPh sb="5" eb="7">
      <t>バアイ</t>
    </rPh>
    <rPh sb="9" eb="11">
      <t>ジュリ</t>
    </rPh>
    <phoneticPr fontId="2"/>
  </si>
  <si>
    <t>上段　　　フ リ ガ ナ</t>
    <rPh sb="0" eb="2">
      <t>ジョウダン</t>
    </rPh>
    <phoneticPr fontId="2"/>
  </si>
  <si>
    <t>下段　　　氏   名</t>
    <rPh sb="0" eb="2">
      <t>カダン</t>
    </rPh>
    <rPh sb="5" eb="6">
      <t>シ</t>
    </rPh>
    <rPh sb="9" eb="10">
      <t>メイ</t>
    </rPh>
    <phoneticPr fontId="2"/>
  </si>
  <si>
    <t>上段：住所（参加資格確認用）</t>
    <rPh sb="0" eb="2">
      <t>ジョウダン</t>
    </rPh>
    <rPh sb="3" eb="5">
      <t>ジュウショ</t>
    </rPh>
    <rPh sb="6" eb="8">
      <t>サンカ</t>
    </rPh>
    <rPh sb="8" eb="10">
      <t>シカク</t>
    </rPh>
    <rPh sb="10" eb="12">
      <t>カクニン</t>
    </rPh>
    <rPh sb="12" eb="13">
      <t>ヨウ</t>
    </rPh>
    <phoneticPr fontId="2"/>
  </si>
  <si>
    <t>下段：所属（クラブ名、会社・学校名等）</t>
    <rPh sb="0" eb="2">
      <t>カダン</t>
    </rPh>
    <rPh sb="3" eb="5">
      <t>ショゾク</t>
    </rPh>
    <rPh sb="9" eb="10">
      <t>メイ</t>
    </rPh>
    <rPh sb="11" eb="13">
      <t>カイシャ</t>
    </rPh>
    <rPh sb="14" eb="17">
      <t>ガッコウメイ</t>
    </rPh>
    <rPh sb="17" eb="18">
      <t>ナド</t>
    </rPh>
    <phoneticPr fontId="2"/>
  </si>
  <si>
    <t>申込書の送付先メールアドレス：</t>
    <rPh sb="0" eb="2">
      <t>モウシコミ</t>
    </rPh>
    <rPh sb="2" eb="3">
      <t>ショ</t>
    </rPh>
    <phoneticPr fontId="2"/>
  </si>
  <si>
    <t>entry-aoba-badokyo@aoba-bad.sakura.ne.jp</t>
    <phoneticPr fontId="2"/>
  </si>
  <si>
    <t>振込先</t>
    <rPh sb="0" eb="2">
      <t>フリコミ</t>
    </rPh>
    <rPh sb="2" eb="3">
      <t>サキ</t>
    </rPh>
    <phoneticPr fontId="2"/>
  </si>
  <si>
    <t>【郵便振替】郵便振替口座番号 ： 00230－8－44332    加入者名 ： 青葉区バドミントン協会</t>
    <rPh sb="1" eb="5">
      <t>ユウビンフリカエ</t>
    </rPh>
    <rPh sb="34" eb="37">
      <t>カニュウシャ</t>
    </rPh>
    <rPh sb="37" eb="38">
      <t>メイ</t>
    </rPh>
    <phoneticPr fontId="2"/>
  </si>
  <si>
    <t>【口座振込】ゆうちょ銀行　支店名：〇二九　預金種類：当座　口座番号：0044332　名義：アオバクバドミントンキヨウカイ</t>
    <rPh sb="1" eb="3">
      <t>コウザ</t>
    </rPh>
    <rPh sb="3" eb="4">
      <t>フ</t>
    </rPh>
    <rPh sb="4" eb="5">
      <t>コ</t>
    </rPh>
    <rPh sb="13" eb="15">
      <t>シテン</t>
    </rPh>
    <rPh sb="15" eb="16">
      <t>メイ</t>
    </rPh>
    <rPh sb="18" eb="19">
      <t>ニ</t>
    </rPh>
    <rPh sb="19" eb="20">
      <t>9</t>
    </rPh>
    <rPh sb="21" eb="23">
      <t>ヨキン</t>
    </rPh>
    <rPh sb="23" eb="25">
      <t>シュルイ</t>
    </rPh>
    <rPh sb="26" eb="28">
      <t>トウザ</t>
    </rPh>
    <rPh sb="29" eb="31">
      <t>コウザ</t>
    </rPh>
    <rPh sb="42" eb="44">
      <t>メイギ</t>
    </rPh>
    <phoneticPr fontId="2"/>
  </si>
  <si>
    <t>未記入による、再送の件数が増えております。</t>
    <rPh sb="0" eb="3">
      <t>ミキニュウ</t>
    </rPh>
    <rPh sb="7" eb="9">
      <t>サイソウ</t>
    </rPh>
    <rPh sb="10" eb="12">
      <t>ケンスウ</t>
    </rPh>
    <rPh sb="13" eb="14">
      <t>フ</t>
    </rPh>
    <phoneticPr fontId="2"/>
  </si>
  <si>
    <t>記入時の注意を参考に、未記入なく提出をお願いします。</t>
    <rPh sb="0" eb="2">
      <t>キニュウ</t>
    </rPh>
    <rPh sb="2" eb="3">
      <t>ジ</t>
    </rPh>
    <rPh sb="4" eb="6">
      <t>チュウイ</t>
    </rPh>
    <rPh sb="7" eb="9">
      <t>サンコウ</t>
    </rPh>
    <rPh sb="11" eb="14">
      <t>ミキニュウ</t>
    </rPh>
    <rPh sb="16" eb="18">
      <t>テイシュツ</t>
    </rPh>
    <rPh sb="20" eb="21">
      <t>ネガ</t>
    </rPh>
    <phoneticPr fontId="2"/>
  </si>
  <si>
    <t>締切日以降のキャンセルは返金いたしません</t>
    <rPh sb="0" eb="3">
      <t>シメキリヒ</t>
    </rPh>
    <rPh sb="3" eb="5">
      <t>イコウ</t>
    </rPh>
    <phoneticPr fontId="2"/>
  </si>
  <si>
    <t>※受付番号を備考欄、または氏名の前に記入してください。</t>
    <rPh sb="1" eb="3">
      <t>ウケツケ</t>
    </rPh>
    <rPh sb="3" eb="5">
      <t>バンゴウ</t>
    </rPh>
    <rPh sb="6" eb="9">
      <t>ビコウラン</t>
    </rPh>
    <rPh sb="13" eb="15">
      <t>シメイ</t>
    </rPh>
    <rPh sb="16" eb="17">
      <t>マエ</t>
    </rPh>
    <rPh sb="18" eb="20">
      <t>キニュウ</t>
    </rPh>
    <phoneticPr fontId="2"/>
  </si>
  <si>
    <t>　参加資格確認のため、生年月日、住所、電話番号は必ず記入をお願いします。</t>
    <rPh sb="1" eb="3">
      <t>サンカ</t>
    </rPh>
    <rPh sb="3" eb="5">
      <t>シカク</t>
    </rPh>
    <rPh sb="5" eb="7">
      <t>カクニン</t>
    </rPh>
    <rPh sb="11" eb="13">
      <t>セイネン</t>
    </rPh>
    <rPh sb="13" eb="15">
      <t>ガッピ</t>
    </rPh>
    <rPh sb="16" eb="18">
      <t>ジュウショ</t>
    </rPh>
    <rPh sb="19" eb="21">
      <t>デンワ</t>
    </rPh>
    <rPh sb="21" eb="23">
      <t>バンゴウ</t>
    </rPh>
    <phoneticPr fontId="2"/>
  </si>
  <si>
    <t>：全ての方記入必須項目</t>
    <rPh sb="1" eb="2">
      <t>スベ</t>
    </rPh>
    <rPh sb="4" eb="5">
      <t>カタ</t>
    </rPh>
    <rPh sb="5" eb="7">
      <t>キニュウ</t>
    </rPh>
    <rPh sb="7" eb="9">
      <t>ヒッスウ</t>
    </rPh>
    <rPh sb="9" eb="11">
      <t>コウモク</t>
    </rPh>
    <phoneticPr fontId="2"/>
  </si>
  <si>
    <t>：青葉区バドミントン協会登録者以外の方の記入項目</t>
    <rPh sb="1" eb="4">
      <t>アオバク</t>
    </rPh>
    <rPh sb="10" eb="12">
      <t>キョウカイ</t>
    </rPh>
    <rPh sb="12" eb="15">
      <t>トウロクシャ</t>
    </rPh>
    <rPh sb="15" eb="17">
      <t>イガイ</t>
    </rPh>
    <rPh sb="18" eb="19">
      <t>カタ</t>
    </rPh>
    <rPh sb="20" eb="22">
      <t>キニュウ</t>
    </rPh>
    <rPh sb="22" eb="24">
      <t>コウモク</t>
    </rPh>
    <phoneticPr fontId="2"/>
  </si>
  <si>
    <t>年齢</t>
    <rPh sb="0" eb="2">
      <t>ネンレイ</t>
    </rPh>
    <phoneticPr fontId="2"/>
  </si>
  <si>
    <t>記入　例子</t>
    <rPh sb="0" eb="2">
      <t>キニュウ</t>
    </rPh>
    <rPh sb="3" eb="5">
      <t>レイコ</t>
    </rPh>
    <phoneticPr fontId="2"/>
  </si>
  <si>
    <t>キニュウ　レイコ</t>
    <phoneticPr fontId="2"/>
  </si>
  <si>
    <t>カイタ　レイナ</t>
    <phoneticPr fontId="2"/>
  </si>
  <si>
    <t>記入例</t>
    <rPh sb="0" eb="3">
      <t>キニュウレイ</t>
    </rPh>
    <phoneticPr fontId="2"/>
  </si>
  <si>
    <r>
      <t xml:space="preserve">生年月日
</t>
    </r>
    <r>
      <rPr>
        <sz val="6"/>
        <rFont val="BIZ UDゴシック"/>
        <family val="3"/>
        <charset val="128"/>
      </rPr>
      <t>ｙｙｙｙ/ｍｍ/ｄｄ</t>
    </r>
    <rPh sb="0" eb="2">
      <t>セイネン</t>
    </rPh>
    <rPh sb="2" eb="4">
      <t>ガッピ</t>
    </rPh>
    <phoneticPr fontId="2"/>
  </si>
  <si>
    <t>横浜市青葉区若草台100-2</t>
    <rPh sb="0" eb="3">
      <t>ヨコハマシ</t>
    </rPh>
    <rPh sb="3" eb="6">
      <t>アオバク</t>
    </rPh>
    <rPh sb="6" eb="8">
      <t>ワカクサ</t>
    </rPh>
    <rPh sb="8" eb="9">
      <t>ダイ</t>
    </rPh>
    <phoneticPr fontId="2"/>
  </si>
  <si>
    <t>チーム０</t>
    <phoneticPr fontId="2"/>
  </si>
  <si>
    <t>090-1234-5678</t>
    <phoneticPr fontId="2"/>
  </si>
  <si>
    <t>書田　例那</t>
    <rPh sb="0" eb="1">
      <t>カ</t>
    </rPh>
    <rPh sb="1" eb="2">
      <t>タ</t>
    </rPh>
    <rPh sb="3" eb="4">
      <t>レイ</t>
    </rPh>
    <rPh sb="4" eb="5">
      <t>ナ</t>
    </rPh>
    <phoneticPr fontId="2"/>
  </si>
  <si>
    <t>：領収書が必要な場合は宛名を記入してください</t>
    <rPh sb="1" eb="4">
      <t>リョウシュウショ</t>
    </rPh>
    <rPh sb="5" eb="7">
      <t>ヒツヨウ</t>
    </rPh>
    <rPh sb="8" eb="10">
      <t>バアイ</t>
    </rPh>
    <rPh sb="11" eb="13">
      <t>アテナ</t>
    </rPh>
    <rPh sb="14" eb="16">
      <t>キニュウ</t>
    </rPh>
    <phoneticPr fontId="2"/>
  </si>
  <si>
    <t>青葉区バドミントン協会登録者以外の方へ</t>
    <rPh sb="0" eb="3">
      <t>アオバク</t>
    </rPh>
    <rPh sb="9" eb="11">
      <t>キョウカイ</t>
    </rPh>
    <rPh sb="11" eb="14">
      <t>トウロクシャ</t>
    </rPh>
    <rPh sb="14" eb="16">
      <t>イガイ</t>
    </rPh>
    <rPh sb="17" eb="18">
      <t>カタ</t>
    </rPh>
    <phoneticPr fontId="2"/>
  </si>
  <si>
    <t>自動表示</t>
    <rPh sb="0" eb="2">
      <t>ジドウ</t>
    </rPh>
    <rPh sb="2" eb="4">
      <t>ヒョウジ</t>
    </rPh>
    <phoneticPr fontId="2"/>
  </si>
  <si>
    <t xml:space="preserve">第28回青葉区オープンダブルス大会参加申込書 </t>
    <phoneticPr fontId="2"/>
  </si>
  <si>
    <t>人数</t>
    <rPh sb="0" eb="2">
      <t>ニンズウ</t>
    </rPh>
    <phoneticPr fontId="2"/>
  </si>
  <si>
    <t>非協会登録者・男子 \2400</t>
    <rPh sb="0" eb="1">
      <t>ヒ</t>
    </rPh>
    <rPh sb="1" eb="3">
      <t>キョウカイ</t>
    </rPh>
    <rPh sb="3" eb="5">
      <t>トウロク</t>
    </rPh>
    <rPh sb="5" eb="6">
      <t>シャ</t>
    </rPh>
    <rPh sb="7" eb="9">
      <t>ダンシ</t>
    </rPh>
    <phoneticPr fontId="2"/>
  </si>
  <si>
    <t>非協会登録者・女子 \2200</t>
    <rPh sb="0" eb="1">
      <t>ヒ</t>
    </rPh>
    <rPh sb="1" eb="3">
      <t>キョウカイ</t>
    </rPh>
    <rPh sb="3" eb="5">
      <t>トウロク</t>
    </rPh>
    <rPh sb="5" eb="6">
      <t>シャ</t>
    </rPh>
    <rPh sb="7" eb="9">
      <t>ジョシ</t>
    </rPh>
    <phoneticPr fontId="2"/>
  </si>
  <si>
    <t>協会登録者・男子 \2000</t>
    <rPh sb="0" eb="2">
      <t>キョウカイ</t>
    </rPh>
    <rPh sb="2" eb="4">
      <t>トウロク</t>
    </rPh>
    <rPh sb="4" eb="5">
      <t>シャ</t>
    </rPh>
    <rPh sb="6" eb="8">
      <t>ダンシ</t>
    </rPh>
    <phoneticPr fontId="2"/>
  </si>
  <si>
    <t>協会登録者・女子 \1800</t>
    <rPh sb="0" eb="2">
      <t>キョウカイ</t>
    </rPh>
    <rPh sb="2" eb="4">
      <t>トウロク</t>
    </rPh>
    <rPh sb="4" eb="5">
      <t>シャ</t>
    </rPh>
    <rPh sb="6" eb="8">
      <t>ジョシ</t>
    </rPh>
    <phoneticPr fontId="2"/>
  </si>
  <si>
    <t>ーＷ</t>
  </si>
  <si>
    <t>○Ｗ</t>
  </si>
  <si>
    <t>第28回青葉区オープンダブルス大会参加申込書 （２）</t>
    <phoneticPr fontId="2"/>
  </si>
  <si>
    <t>宛名：</t>
    <rPh sb="0" eb="2">
      <t>アテナ</t>
    </rPh>
    <phoneticPr fontId="2"/>
  </si>
  <si>
    <t>申込書①計：</t>
    <rPh sb="0" eb="3">
      <t>モウシコミショ</t>
    </rPh>
    <rPh sb="4" eb="5">
      <t>ケイ</t>
    </rPh>
    <phoneticPr fontId="2"/>
  </si>
  <si>
    <t>申込書②計：</t>
    <rPh sb="0" eb="3">
      <t>モウシコミショ</t>
    </rPh>
    <rPh sb="4" eb="5">
      <t>ケイ</t>
    </rPh>
    <phoneticPr fontId="2"/>
  </si>
  <si>
    <t>合計：</t>
    <rPh sb="0" eb="2">
      <t>ゴウケイ</t>
    </rPh>
    <phoneticPr fontId="2"/>
  </si>
  <si>
    <t>参加費（登録欄から自動計算）</t>
    <rPh sb="0" eb="3">
      <t>サンカヒ</t>
    </rPh>
    <rPh sb="4" eb="6">
      <t>トウロク</t>
    </rPh>
    <rPh sb="6" eb="7">
      <t>ラン</t>
    </rPh>
    <rPh sb="9" eb="11">
      <t>ジドウ</t>
    </rPh>
    <rPh sb="11" eb="13">
      <t>ケイサン</t>
    </rPh>
    <phoneticPr fontId="2"/>
  </si>
  <si>
    <t>クラブ名</t>
    <rPh sb="3" eb="4">
      <t>メイ</t>
    </rPh>
    <phoneticPr fontId="2"/>
  </si>
  <si>
    <t>連絡者氏名</t>
    <rPh sb="0" eb="3">
      <t>レンラクシャ</t>
    </rPh>
    <rPh sb="3" eb="5">
      <t>シメイ</t>
    </rPh>
    <phoneticPr fontId="2"/>
  </si>
  <si>
    <t>WD2</t>
  </si>
  <si>
    <t>このシートは２シート目です</t>
    <rPh sb="10" eb="11">
      <t>メ</t>
    </rPh>
    <phoneticPr fontId="2"/>
  </si>
  <si>
    <t>７組目からご記入ください</t>
    <rPh sb="1" eb="2">
      <t>クミ</t>
    </rPh>
    <rPh sb="2" eb="3">
      <t>メ</t>
    </rPh>
    <rPh sb="6" eb="8">
      <t>キニュウ</t>
    </rPh>
    <phoneticPr fontId="2"/>
  </si>
  <si>
    <t>円</t>
    <rPh sb="0" eb="1">
      <t>エン</t>
    </rPh>
    <phoneticPr fontId="2"/>
  </si>
  <si>
    <t>申込締め切り日：9/30(火)
（先着100組で〆切ます）</t>
    <rPh sb="0" eb="2">
      <t>モウシコミ</t>
    </rPh>
    <rPh sb="2" eb="3">
      <t>シ</t>
    </rPh>
    <rPh sb="4" eb="5">
      <t>キ</t>
    </rPh>
    <rPh sb="6" eb="7">
      <t>ヒ</t>
    </rPh>
    <rPh sb="13" eb="14">
      <t>カ</t>
    </rPh>
    <rPh sb="17" eb="19">
      <t>センチャク</t>
    </rPh>
    <rPh sb="22" eb="23">
      <t>クミ</t>
    </rPh>
    <rPh sb="24" eb="26">
      <t>シメキリ</t>
    </rPh>
    <phoneticPr fontId="2"/>
  </si>
  <si>
    <t>大会日：令和7年10月26日（日）</t>
    <rPh sb="0" eb="2">
      <t>タイカイ</t>
    </rPh>
    <rPh sb="2" eb="3">
      <t>ビ</t>
    </rPh>
    <rPh sb="4" eb="6">
      <t>レイワ</t>
    </rPh>
    <rPh sb="7" eb="8">
      <t>ネン</t>
    </rPh>
    <rPh sb="10" eb="11">
      <t>ガツ</t>
    </rPh>
    <rPh sb="13" eb="14">
      <t>ニチ</t>
    </rPh>
    <rPh sb="15" eb="16">
      <t>ニチ</t>
    </rPh>
    <phoneticPr fontId="2"/>
  </si>
  <si>
    <t>申込み締切日：令和7年9月30日（火）を厳守して下さい。締め切り日前でも先着100組で締め切ります</t>
    <rPh sb="7" eb="8">
      <t>レイ</t>
    </rPh>
    <rPh sb="8" eb="9">
      <t>ワ</t>
    </rPh>
    <rPh sb="17" eb="18">
      <t>カ</t>
    </rPh>
    <rPh sb="28" eb="29">
      <t>シ</t>
    </rPh>
    <rPh sb="30" eb="31">
      <t>キ</t>
    </rPh>
    <rPh sb="32" eb="33">
      <t>ヒ</t>
    </rPh>
    <rPh sb="33" eb="34">
      <t>マエ</t>
    </rPh>
    <rPh sb="36" eb="38">
      <t>センチャク</t>
    </rPh>
    <rPh sb="41" eb="42">
      <t>クミ</t>
    </rPh>
    <rPh sb="43" eb="44">
      <t>シ</t>
    </rPh>
    <rPh sb="45" eb="46">
      <t>キ</t>
    </rPh>
    <phoneticPr fontId="2"/>
  </si>
  <si>
    <t>参加費 振込期間 ： 受理連絡後～１０月３日（金）迄</t>
    <rPh sb="0" eb="3">
      <t>サンカヒ</t>
    </rPh>
    <rPh sb="23" eb="24">
      <t>キン</t>
    </rPh>
    <rPh sb="25" eb="26">
      <t>マデ</t>
    </rPh>
    <phoneticPr fontId="2"/>
  </si>
  <si>
    <t>7～13組は２シート目にご記入ください。14組以上のエントリーは別ファイルを作成してください。</t>
    <rPh sb="4" eb="5">
      <t>クミ</t>
    </rPh>
    <rPh sb="10" eb="11">
      <t>メ</t>
    </rPh>
    <rPh sb="13" eb="15">
      <t>キニュウ</t>
    </rPh>
    <rPh sb="22" eb="23">
      <t>クミ</t>
    </rPh>
    <rPh sb="23" eb="25">
      <t>イジョウ</t>
    </rPh>
    <rPh sb="32" eb="33">
      <t>ベツ</t>
    </rPh>
    <rPh sb="38" eb="40">
      <t>サクセイ</t>
    </rPh>
    <phoneticPr fontId="2"/>
  </si>
  <si>
    <t>（注1）</t>
    <rPh sb="1" eb="2">
      <t>チュウ</t>
    </rPh>
    <phoneticPr fontId="2"/>
  </si>
  <si>
    <t>（注2）</t>
    <rPh sb="1" eb="2">
      <t>チュウ</t>
    </rPh>
    <phoneticPr fontId="2"/>
  </si>
  <si>
    <t>最初に送ったアドレスとは違うアドレスで送信をお願いします。</t>
    <rPh sb="0" eb="2">
      <t>サイショ</t>
    </rPh>
    <rPh sb="3" eb="4">
      <t>オク</t>
    </rPh>
    <rPh sb="12" eb="13">
      <t>チガ</t>
    </rPh>
    <rPh sb="19" eb="21">
      <t>ソウシン</t>
    </rPh>
    <rPh sb="23" eb="24">
      <t>ネガ</t>
    </rPh>
    <phoneticPr fontId="2"/>
  </si>
  <si>
    <t>（注3）</t>
    <rPh sb="1" eb="2">
      <t>チュウ</t>
    </rPh>
    <phoneticPr fontId="2"/>
  </si>
  <si>
    <t>青葉区バドミントン協会からの受付返信メールが受信拒否されるケースが多発しております。</t>
  </si>
  <si>
    <t>折り返し「受付番号」をメールにて返信しています。届いているかご確認をお願いします。</t>
    <rPh sb="0" eb="1">
      <t>オ</t>
    </rPh>
    <rPh sb="2" eb="3">
      <t>カエ</t>
    </rPh>
    <rPh sb="5" eb="7">
      <t>ウケツケ</t>
    </rPh>
    <rPh sb="7" eb="9">
      <t>バンゴウ</t>
    </rPh>
    <rPh sb="16" eb="18">
      <t>ヘンシン</t>
    </rPh>
    <rPh sb="24" eb="25">
      <t>トド</t>
    </rPh>
    <rPh sb="31" eb="33">
      <t>カクニン</t>
    </rPh>
    <rPh sb="35" eb="36">
      <t>ネガ</t>
    </rPh>
    <phoneticPr fontId="2"/>
  </si>
  <si>
    <t>尚、3日経っても、受信が確認できない場合はエラーとなっている可能性がありますので、</t>
    <rPh sb="0" eb="1">
      <t>ナオ</t>
    </rPh>
    <rPh sb="3" eb="4">
      <t>ヒ</t>
    </rPh>
    <rPh sb="4" eb="5">
      <t>タ</t>
    </rPh>
    <rPh sb="9" eb="11">
      <t>ジュシン</t>
    </rPh>
    <rPh sb="12" eb="14">
      <t>カクニン</t>
    </rPh>
    <rPh sb="18" eb="20">
      <t>バアイ</t>
    </rPh>
    <rPh sb="30" eb="33">
      <t>カノウセイ</t>
    </rPh>
    <phoneticPr fontId="2"/>
  </si>
  <si>
    <t>特にGmailに多く見受けられます。</t>
    <phoneticPr fontId="2"/>
  </si>
  <si>
    <t>のアドレスを受信できるように設定してください。</t>
    <rPh sb="6" eb="8">
      <t>ジュシン</t>
    </rPh>
    <rPh sb="14" eb="16">
      <t>セッテイ</t>
    </rPh>
    <phoneticPr fontId="2"/>
  </si>
  <si>
    <t>振込金額合計は
１シート目をご確認ください</t>
    <rPh sb="0" eb="2">
      <t>フリコミ</t>
    </rPh>
    <rPh sb="2" eb="4">
      <t>キンガク</t>
    </rPh>
    <rPh sb="4" eb="6">
      <t>ゴウケイ</t>
    </rPh>
    <rPh sb="12" eb="13">
      <t>メ</t>
    </rPh>
    <rPh sb="15" eb="17">
      <t>カクニン</t>
    </rPh>
    <phoneticPr fontId="2"/>
  </si>
  <si>
    <t>entry-aoba-badokyo@aoba-bad.sakura.ne.jp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</si>
</sst>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BIZ UDゴシック"/>
      <family val="3"/>
      <charset val="128"/>
    </font>
    <font>
      <b/>
      <sz val="14"/>
      <name val="BIZ UDゴシック"/>
      <family val="3"/>
      <charset val="128"/>
    </font>
    <font>
      <sz val="11"/>
      <name val="BIZ UDゴシック"/>
      <family val="3"/>
      <charset val="128"/>
    </font>
    <font>
      <b/>
      <sz val="11"/>
      <name val="BIZ UDゴシック"/>
      <family val="3"/>
      <charset val="128"/>
    </font>
    <font>
      <sz val="10"/>
      <name val="BIZ UDゴシック"/>
      <family val="3"/>
      <charset val="128"/>
    </font>
    <font>
      <sz val="9"/>
      <name val="BIZ UDゴシック"/>
      <family val="3"/>
      <charset val="128"/>
    </font>
    <font>
      <sz val="6"/>
      <name val="BIZ UDゴシック"/>
      <family val="3"/>
      <charset val="128"/>
    </font>
    <font>
      <sz val="8"/>
      <name val="BIZ UDゴシック"/>
      <family val="3"/>
      <charset val="128"/>
    </font>
    <font>
      <sz val="12"/>
      <name val="BIZ UDゴシック"/>
      <family val="3"/>
      <charset val="128"/>
    </font>
    <font>
      <u val="double"/>
      <sz val="11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b/>
      <u/>
      <sz val="11"/>
      <color rgb="FFFF0000"/>
      <name val="BIZ UDゴシック"/>
      <family val="3"/>
      <charset val="128"/>
    </font>
    <font>
      <u/>
      <sz val="11"/>
      <color theme="10"/>
      <name val="BIZ UDゴシック"/>
      <family val="3"/>
      <charset val="128"/>
    </font>
    <font>
      <sz val="9"/>
      <color theme="0"/>
      <name val="BIZ UDゴシック"/>
      <family val="3"/>
      <charset val="128"/>
    </font>
    <font>
      <sz val="11"/>
      <color theme="0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u/>
      <sz val="10"/>
      <name val="BIZ UD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3" tint="-0.249977111117893"/>
      <name val="BIZ UDゴシック"/>
      <family val="3"/>
      <charset val="128"/>
    </font>
    <font>
      <sz val="9"/>
      <color theme="3" tint="-0.249977111117893"/>
      <name val="BIZ UDゴシック"/>
      <family val="3"/>
      <charset val="128"/>
    </font>
    <font>
      <sz val="10"/>
      <color theme="3" tint="-0.249977111117893"/>
      <name val="BIZ UDゴシック"/>
      <family val="3"/>
      <charset val="128"/>
    </font>
    <font>
      <sz val="12"/>
      <color theme="3" tint="-0.249977111117893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4"/>
      <color rgb="FFFF0000"/>
      <name val="BIZ UDゴシック"/>
      <family val="3"/>
      <charset val="128"/>
    </font>
    <font>
      <sz val="10"/>
      <color rgb="FF0070C0"/>
      <name val="BIZ UDゴシック"/>
      <family val="3"/>
      <charset val="128"/>
    </font>
    <font>
      <sz val="14"/>
      <color rgb="FF0070C0"/>
      <name val="BIZ UDゴシック"/>
      <family val="3"/>
      <charset val="128"/>
    </font>
    <font>
      <sz val="11"/>
      <color rgb="FF000000"/>
      <name val="BIZ UD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 applyAlignment="1" applyProtection="1">
      <alignment horizontal="right" vertical="center"/>
      <protection locked="0"/>
    </xf>
    <xf numFmtId="0" fontId="8" fillId="0" borderId="0" xfId="0" applyFont="1">
      <alignment vertical="center"/>
    </xf>
    <xf numFmtId="0" fontId="6" fillId="0" borderId="5" xfId="0" applyFont="1" applyBorder="1">
      <alignment vertical="center"/>
    </xf>
    <xf numFmtId="0" fontId="6" fillId="0" borderId="3" xfId="0" applyFont="1" applyBorder="1">
      <alignment vertical="center"/>
    </xf>
    <xf numFmtId="0" fontId="8" fillId="5" borderId="3" xfId="0" applyFont="1" applyFill="1" applyBorder="1" applyProtection="1">
      <alignment vertical="center"/>
      <protection locked="0"/>
    </xf>
    <xf numFmtId="0" fontId="8" fillId="5" borderId="6" xfId="0" applyFont="1" applyFill="1" applyBorder="1" applyProtection="1">
      <alignment vertical="center"/>
      <protection locked="0"/>
    </xf>
    <xf numFmtId="0" fontId="6" fillId="5" borderId="4" xfId="0" applyFont="1" applyFill="1" applyBorder="1">
      <alignment vertical="center"/>
    </xf>
    <xf numFmtId="0" fontId="6" fillId="0" borderId="9" xfId="0" applyFont="1" applyBorder="1">
      <alignment vertical="center"/>
    </xf>
    <xf numFmtId="0" fontId="6" fillId="0" borderId="7" xfId="0" applyFont="1" applyBorder="1">
      <alignment vertical="center"/>
    </xf>
    <xf numFmtId="0" fontId="8" fillId="5" borderId="7" xfId="0" applyFont="1" applyFill="1" applyBorder="1" applyProtection="1">
      <alignment vertical="center"/>
      <protection locked="0"/>
    </xf>
    <xf numFmtId="0" fontId="8" fillId="5" borderId="8" xfId="0" applyFont="1" applyFill="1" applyBorder="1" applyProtection="1">
      <alignment vertical="center"/>
      <protection locked="0"/>
    </xf>
    <xf numFmtId="0" fontId="6" fillId="0" borderId="5" xfId="0" applyFont="1" applyBorder="1" applyProtection="1">
      <alignment vertical="center"/>
      <protection locked="0"/>
    </xf>
    <xf numFmtId="49" fontId="6" fillId="3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quotePrefix="1" applyFont="1" applyBorder="1" applyAlignment="1" applyProtection="1">
      <alignment horizontal="center" vertical="center"/>
      <protection locked="0"/>
    </xf>
    <xf numFmtId="0" fontId="6" fillId="4" borderId="4" xfId="0" applyFont="1" applyFill="1" applyBorder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0" fontId="6" fillId="8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>
      <alignment vertical="center"/>
    </xf>
    <xf numFmtId="0" fontId="6" fillId="6" borderId="0" xfId="0" applyFont="1" applyFill="1">
      <alignment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vertical="center" shrinkToFit="1"/>
    </xf>
    <xf numFmtId="0" fontId="13" fillId="6" borderId="0" xfId="0" applyFont="1" applyFill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>
      <alignment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49" fontId="4" fillId="0" borderId="0" xfId="0" quotePrefix="1" applyNumberFormat="1" applyFont="1" applyAlignment="1">
      <alignment horizontal="center" vertical="center"/>
    </xf>
    <xf numFmtId="38" fontId="4" fillId="0" borderId="4" xfId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38" fontId="4" fillId="0" borderId="12" xfId="1" applyFont="1" applyBorder="1" applyAlignment="1" applyProtection="1">
      <alignment horizontal="center" vertical="center"/>
      <protection locked="0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6" fillId="7" borderId="0" xfId="0" applyFont="1" applyFill="1">
      <alignment vertical="center"/>
    </xf>
    <xf numFmtId="0" fontId="8" fillId="7" borderId="0" xfId="0" applyFont="1" applyFill="1">
      <alignment vertical="center"/>
    </xf>
    <xf numFmtId="0" fontId="9" fillId="0" borderId="0" xfId="0" applyFont="1" applyAlignment="1"/>
    <xf numFmtId="176" fontId="24" fillId="8" borderId="1" xfId="0" applyNumberFormat="1" applyFont="1" applyFill="1" applyBorder="1" applyAlignment="1">
      <alignment horizontal="center" vertical="center"/>
    </xf>
    <xf numFmtId="176" fontId="24" fillId="8" borderId="11" xfId="0" applyNumberFormat="1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0" fontId="14" fillId="6" borderId="3" xfId="0" applyFont="1" applyFill="1" applyBorder="1">
      <alignment vertical="center"/>
    </xf>
    <xf numFmtId="0" fontId="6" fillId="6" borderId="3" xfId="0" applyFont="1" applyFill="1" applyBorder="1">
      <alignment vertical="center"/>
    </xf>
    <xf numFmtId="0" fontId="16" fillId="0" borderId="0" xfId="2" applyFont="1" applyFill="1" applyProtection="1">
      <alignment vertical="center"/>
    </xf>
    <xf numFmtId="0" fontId="19" fillId="6" borderId="0" xfId="0" applyFont="1" applyFill="1">
      <alignment vertical="center"/>
    </xf>
    <xf numFmtId="0" fontId="12" fillId="0" borderId="0" xfId="0" applyFont="1">
      <alignment vertical="center"/>
    </xf>
    <xf numFmtId="0" fontId="20" fillId="0" borderId="0" xfId="0" applyFont="1">
      <alignment vertical="center"/>
    </xf>
    <xf numFmtId="0" fontId="11" fillId="0" borderId="0" xfId="0" applyFont="1" applyAlignment="1">
      <alignment vertical="top"/>
    </xf>
    <xf numFmtId="0" fontId="6" fillId="0" borderId="0" xfId="0" applyFont="1" applyAlignment="1">
      <alignment vertical="center" wrapText="1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38" fontId="4" fillId="0" borderId="1" xfId="1" applyFont="1" applyBorder="1" applyAlignment="1" applyProtection="1">
      <alignment horizontal="center" vertical="center"/>
      <protection locked="0"/>
    </xf>
    <xf numFmtId="0" fontId="29" fillId="3" borderId="4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/>
    <xf numFmtId="0" fontId="6" fillId="3" borderId="6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6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14" fontId="8" fillId="0" borderId="0" xfId="0" applyNumberFormat="1" applyFont="1" applyAlignment="1" applyProtection="1">
      <alignment horizontal="center" vertical="center"/>
      <protection locked="0"/>
    </xf>
    <xf numFmtId="176" fontId="24" fillId="0" borderId="0" xfId="0" applyNumberFormat="1" applyFont="1" applyAlignment="1">
      <alignment horizontal="center" vertical="center"/>
    </xf>
    <xf numFmtId="0" fontId="8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 indent="1"/>
    </xf>
    <xf numFmtId="0" fontId="19" fillId="9" borderId="5" xfId="0" applyFont="1" applyFill="1" applyBorder="1">
      <alignment vertical="center"/>
    </xf>
    <xf numFmtId="0" fontId="6" fillId="9" borderId="3" xfId="0" applyFont="1" applyFill="1" applyBorder="1">
      <alignment vertical="center"/>
    </xf>
    <xf numFmtId="0" fontId="6" fillId="9" borderId="6" xfId="0" applyFont="1" applyFill="1" applyBorder="1">
      <alignment vertical="center"/>
    </xf>
    <xf numFmtId="0" fontId="19" fillId="9" borderId="9" xfId="0" applyFont="1" applyFill="1" applyBorder="1">
      <alignment vertical="center"/>
    </xf>
    <xf numFmtId="0" fontId="6" fillId="9" borderId="7" xfId="0" applyFont="1" applyFill="1" applyBorder="1">
      <alignment vertical="center"/>
    </xf>
    <xf numFmtId="0" fontId="6" fillId="9" borderId="8" xfId="0" applyFont="1" applyFill="1" applyBorder="1">
      <alignment vertical="center"/>
    </xf>
    <xf numFmtId="0" fontId="6" fillId="9" borderId="10" xfId="0" applyFont="1" applyFill="1" applyBorder="1">
      <alignment vertical="center"/>
    </xf>
    <xf numFmtId="0" fontId="6" fillId="9" borderId="0" xfId="0" applyFont="1" applyFill="1">
      <alignment vertical="center"/>
    </xf>
    <xf numFmtId="0" fontId="6" fillId="9" borderId="24" xfId="0" applyFont="1" applyFill="1" applyBorder="1">
      <alignment vertical="center"/>
    </xf>
    <xf numFmtId="0" fontId="6" fillId="9" borderId="9" xfId="0" applyFont="1" applyFill="1" applyBorder="1">
      <alignment vertical="center"/>
    </xf>
    <xf numFmtId="0" fontId="30" fillId="9" borderId="3" xfId="0" applyFont="1" applyFill="1" applyBorder="1">
      <alignment vertical="center"/>
    </xf>
    <xf numFmtId="0" fontId="30" fillId="9" borderId="0" xfId="0" applyFont="1" applyFill="1" applyAlignment="1">
      <alignment horizontal="left" vertical="center" indent="1"/>
    </xf>
    <xf numFmtId="0" fontId="30" fillId="9" borderId="7" xfId="0" applyFont="1" applyFill="1" applyBorder="1">
      <alignment vertical="center"/>
    </xf>
    <xf numFmtId="176" fontId="24" fillId="8" borderId="1" xfId="0" applyNumberFormat="1" applyFont="1" applyFill="1" applyBorder="1" applyAlignment="1" applyProtection="1">
      <alignment horizontal="center" vertical="center"/>
      <protection locked="0"/>
    </xf>
    <xf numFmtId="176" fontId="24" fillId="8" borderId="1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176" fontId="8" fillId="8" borderId="22" xfId="0" applyNumberFormat="1" applyFont="1" applyFill="1" applyBorder="1" applyAlignment="1">
      <alignment horizontal="center" vertical="center"/>
    </xf>
    <xf numFmtId="176" fontId="8" fillId="8" borderId="23" xfId="0" applyNumberFormat="1" applyFont="1" applyFill="1" applyBorder="1" applyAlignment="1">
      <alignment horizontal="center" vertical="center"/>
    </xf>
    <xf numFmtId="0" fontId="8" fillId="0" borderId="21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 wrapText="1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8" fillId="4" borderId="2" xfId="0" applyFont="1" applyFill="1" applyBorder="1" applyAlignment="1" applyProtection="1">
      <alignment horizontal="center" vertical="center"/>
      <protection locked="0"/>
    </xf>
    <xf numFmtId="14" fontId="8" fillId="3" borderId="1" xfId="0" applyNumberFormat="1" applyFont="1" applyFill="1" applyBorder="1" applyAlignment="1" applyProtection="1">
      <alignment horizontal="center" vertical="center"/>
      <protection locked="0"/>
    </xf>
    <xf numFmtId="14" fontId="8" fillId="3" borderId="2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8" fillId="4" borderId="13" xfId="0" applyFont="1" applyFill="1" applyBorder="1" applyAlignment="1" applyProtection="1">
      <alignment vertical="center" shrinkToFit="1"/>
      <protection locked="0"/>
    </xf>
    <xf numFmtId="0" fontId="8" fillId="4" borderId="14" xfId="0" applyFont="1" applyFill="1" applyBorder="1" applyAlignment="1" applyProtection="1">
      <alignment vertical="center" shrinkToFit="1"/>
      <protection locked="0"/>
    </xf>
    <xf numFmtId="0" fontId="8" fillId="4" borderId="15" xfId="0" applyFont="1" applyFill="1" applyBorder="1" applyAlignment="1" applyProtection="1">
      <alignment vertical="center" shrinkToFit="1"/>
      <protection locked="0"/>
    </xf>
    <xf numFmtId="0" fontId="9" fillId="3" borderId="16" xfId="0" applyFont="1" applyFill="1" applyBorder="1" applyAlignment="1" applyProtection="1">
      <alignment horizontal="center" vertical="center"/>
      <protection locked="0"/>
    </xf>
    <xf numFmtId="0" fontId="12" fillId="3" borderId="17" xfId="0" applyFont="1" applyFill="1" applyBorder="1" applyAlignment="1" applyProtection="1">
      <alignment horizontal="center" vertical="center"/>
      <protection locked="0"/>
    </xf>
    <xf numFmtId="0" fontId="23" fillId="3" borderId="16" xfId="0" applyFont="1" applyFill="1" applyBorder="1" applyAlignment="1">
      <alignment horizontal="center" vertical="center"/>
    </xf>
    <xf numFmtId="0" fontId="26" fillId="6" borderId="0" xfId="0" applyFont="1" applyFill="1" applyAlignment="1">
      <alignment horizontal="center" vertical="center" wrapText="1"/>
    </xf>
    <xf numFmtId="0" fontId="27" fillId="6" borderId="0" xfId="0" applyFont="1" applyFill="1" applyAlignment="1">
      <alignment horizontal="center" vertical="center"/>
    </xf>
    <xf numFmtId="0" fontId="2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6" borderId="25" xfId="0" applyFont="1" applyFill="1" applyBorder="1" applyAlignment="1">
      <alignment horizontal="center" vertical="center"/>
    </xf>
    <xf numFmtId="0" fontId="8" fillId="6" borderId="26" xfId="0" applyFont="1" applyFill="1" applyBorder="1" applyAlignment="1">
      <alignment horizontal="center" vertical="center"/>
    </xf>
    <xf numFmtId="0" fontId="8" fillId="6" borderId="27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3" borderId="5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6" fillId="3" borderId="9" xfId="0" applyFont="1" applyFill="1" applyBorder="1" applyAlignment="1" applyProtection="1">
      <alignment horizontal="left" vertical="center"/>
      <protection locked="0"/>
    </xf>
    <xf numFmtId="0" fontId="6" fillId="3" borderId="7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 wrapText="1"/>
      <protection locked="0"/>
    </xf>
    <xf numFmtId="0" fontId="6" fillId="3" borderId="6" xfId="0" applyFont="1" applyFill="1" applyBorder="1" applyAlignment="1" applyProtection="1">
      <alignment horizontal="left" vertical="center" wrapText="1"/>
      <protection locked="0"/>
    </xf>
    <xf numFmtId="0" fontId="6" fillId="3" borderId="7" xfId="0" applyFont="1" applyFill="1" applyBorder="1" applyAlignment="1" applyProtection="1">
      <alignment horizontal="left" vertical="center" wrapText="1"/>
      <protection locked="0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18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14" fontId="24" fillId="3" borderId="1" xfId="0" applyNumberFormat="1" applyFont="1" applyFill="1" applyBorder="1" applyAlignment="1">
      <alignment horizontal="center" vertical="center"/>
    </xf>
    <xf numFmtId="14" fontId="24" fillId="3" borderId="2" xfId="0" applyNumberFormat="1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5" fillId="3" borderId="17" xfId="0" applyFont="1" applyFill="1" applyBorder="1" applyAlignment="1">
      <alignment horizontal="center" vertical="center"/>
    </xf>
    <xf numFmtId="0" fontId="24" fillId="4" borderId="13" xfId="0" applyFont="1" applyFill="1" applyBorder="1" applyAlignment="1">
      <alignment vertical="center" shrinkToFit="1"/>
    </xf>
    <xf numFmtId="0" fontId="24" fillId="4" borderId="14" xfId="0" applyFont="1" applyFill="1" applyBorder="1" applyAlignment="1">
      <alignment vertical="center" shrinkToFit="1"/>
    </xf>
    <xf numFmtId="0" fontId="24" fillId="4" borderId="15" xfId="0" applyFont="1" applyFill="1" applyBorder="1" applyAlignment="1">
      <alignment vertical="center" shrinkToFit="1"/>
    </xf>
    <xf numFmtId="0" fontId="22" fillId="0" borderId="5" xfId="0" applyFont="1" applyBorder="1" applyAlignment="1">
      <alignment horizontal="center" vertical="center" textRotation="255"/>
    </xf>
    <xf numFmtId="0" fontId="22" fillId="0" borderId="10" xfId="0" applyFont="1" applyBorder="1" applyAlignment="1">
      <alignment horizontal="center" vertical="center" textRotation="255"/>
    </xf>
    <xf numFmtId="0" fontId="22" fillId="0" borderId="9" xfId="0" applyFont="1" applyBorder="1" applyAlignment="1">
      <alignment horizontal="center" vertical="center" textRotation="255"/>
    </xf>
    <xf numFmtId="0" fontId="22" fillId="3" borderId="1" xfId="0" applyFont="1" applyFill="1" applyBorder="1" applyAlignment="1">
      <alignment horizontal="center" vertical="center"/>
    </xf>
    <xf numFmtId="0" fontId="22" fillId="3" borderId="11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24" xfId="0" applyFont="1" applyBorder="1" applyAlignment="1">
      <alignment horizontal="right" vertical="center"/>
    </xf>
    <xf numFmtId="0" fontId="22" fillId="3" borderId="1" xfId="0" applyFont="1" applyFill="1" applyBorder="1" applyAlignment="1" applyProtection="1">
      <alignment horizontal="center" vertical="center"/>
      <protection locked="0"/>
    </xf>
    <xf numFmtId="0" fontId="22" fillId="3" borderId="11" xfId="0" applyFont="1" applyFill="1" applyBorder="1" applyAlignment="1" applyProtection="1">
      <alignment horizontal="center" vertical="center"/>
      <protection locked="0"/>
    </xf>
    <xf numFmtId="0" fontId="22" fillId="3" borderId="2" xfId="0" applyFont="1" applyFill="1" applyBorder="1" applyAlignment="1" applyProtection="1">
      <alignment horizontal="center" vertical="center"/>
      <protection locked="0"/>
    </xf>
    <xf numFmtId="0" fontId="23" fillId="3" borderId="16" xfId="0" applyFont="1" applyFill="1" applyBorder="1" applyAlignment="1" applyProtection="1">
      <alignment horizontal="center" vertical="center"/>
      <protection locked="0"/>
    </xf>
    <xf numFmtId="14" fontId="24" fillId="3" borderId="1" xfId="0" applyNumberFormat="1" applyFont="1" applyFill="1" applyBorder="1" applyAlignment="1" applyProtection="1">
      <alignment horizontal="center" vertical="center"/>
      <protection locked="0"/>
    </xf>
    <xf numFmtId="14" fontId="24" fillId="3" borderId="2" xfId="0" applyNumberFormat="1" applyFont="1" applyFill="1" applyBorder="1" applyAlignment="1" applyProtection="1">
      <alignment horizontal="center" vertical="center"/>
      <protection locked="0"/>
    </xf>
    <xf numFmtId="0" fontId="24" fillId="4" borderId="13" xfId="0" applyFont="1" applyFill="1" applyBorder="1" applyAlignment="1" applyProtection="1">
      <alignment vertical="center" shrinkToFit="1"/>
      <protection locked="0"/>
    </xf>
    <xf numFmtId="0" fontId="24" fillId="4" borderId="14" xfId="0" applyFont="1" applyFill="1" applyBorder="1" applyAlignment="1" applyProtection="1">
      <alignment vertical="center" shrinkToFit="1"/>
      <protection locked="0"/>
    </xf>
    <xf numFmtId="0" fontId="24" fillId="4" borderId="15" xfId="0" applyFont="1" applyFill="1" applyBorder="1" applyAlignment="1" applyProtection="1">
      <alignment vertical="center" shrinkToFit="1"/>
      <protection locked="0"/>
    </xf>
    <xf numFmtId="0" fontId="24" fillId="4" borderId="1" xfId="0" applyFont="1" applyFill="1" applyBorder="1" applyAlignment="1" applyProtection="1">
      <alignment horizontal="center" vertical="center"/>
      <protection locked="0"/>
    </xf>
    <xf numFmtId="0" fontId="24" fillId="4" borderId="2" xfId="0" applyFont="1" applyFill="1" applyBorder="1" applyAlignment="1" applyProtection="1">
      <alignment horizontal="center" vertical="center"/>
      <protection locked="0"/>
    </xf>
    <xf numFmtId="0" fontId="25" fillId="3" borderId="17" xfId="0" applyFont="1" applyFill="1" applyBorder="1" applyAlignment="1" applyProtection="1">
      <alignment horizontal="center" vertical="center"/>
      <protection locked="0"/>
    </xf>
    <xf numFmtId="176" fontId="8" fillId="8" borderId="22" xfId="0" applyNumberFormat="1" applyFont="1" applyFill="1" applyBorder="1" applyAlignment="1" applyProtection="1">
      <alignment horizontal="center" vertical="center"/>
      <protection locked="0"/>
    </xf>
    <xf numFmtId="176" fontId="8" fillId="8" borderId="23" xfId="0" applyNumberFormat="1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3" fillId="9" borderId="0" xfId="2" applyFill="1" applyBorder="1" applyAlignment="1">
      <alignment horizontal="left" vertical="center" indent="1"/>
    </xf>
  </cellXfs>
  <cellStyles count="3">
    <cellStyle name="ハイパーリンク" xfId="2" builtinId="8"/>
    <cellStyle name="桁区切り" xfId="1" builtinId="6"/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ntry-aoba-badokyo@aoba-bad.sakura.ne.jp" TargetMode="External"/><Relationship Id="rId1" Type="http://schemas.openxmlformats.org/officeDocument/2006/relationships/hyperlink" Target="mailto:entry-aoba-badokyo@aoba-bad.sakura.ne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entry-aoba-badokyo@aoba-bad.sakura.ne.jp" TargetMode="External"/><Relationship Id="rId1" Type="http://schemas.openxmlformats.org/officeDocument/2006/relationships/hyperlink" Target="mailto:entry-aoba-badokyo@aoba-bad.sakura.ne.jp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5"/>
  <sheetViews>
    <sheetView showGridLines="0" showZeros="0" tabSelected="1" workbookViewId="0">
      <selection activeCell="D4" sqref="D4:I5"/>
    </sheetView>
  </sheetViews>
  <sheetFormatPr defaultColWidth="9" defaultRowHeight="13.5"/>
  <cols>
    <col min="1" max="1" width="4.125" style="3" customWidth="1"/>
    <col min="2" max="2" width="7.625" style="3" customWidth="1"/>
    <col min="3" max="3" width="5.625" style="3" customWidth="1"/>
    <col min="4" max="4" width="4.375" style="3" customWidth="1"/>
    <col min="5" max="5" width="3.625" style="3" customWidth="1"/>
    <col min="6" max="6" width="1.625" style="3" customWidth="1"/>
    <col min="7" max="7" width="4.375" style="3" customWidth="1"/>
    <col min="8" max="8" width="3.5" style="3" customWidth="1"/>
    <col min="9" max="9" width="10.125" style="3" customWidth="1"/>
    <col min="10" max="10" width="5.875" style="3" hidden="1" customWidth="1"/>
    <col min="11" max="11" width="4.75" style="3" customWidth="1"/>
    <col min="12" max="12" width="5.5" style="3" customWidth="1"/>
    <col min="13" max="13" width="6.625" style="3" customWidth="1"/>
    <col min="14" max="14" width="14.625" style="3" customWidth="1"/>
    <col min="15" max="15" width="12.5" style="3" customWidth="1"/>
    <col min="16" max="16" width="2.625" style="3" customWidth="1"/>
    <col min="17" max="18" width="9" style="3"/>
    <col min="19" max="19" width="12.375" style="3" customWidth="1"/>
    <col min="20" max="16384" width="9" style="3"/>
  </cols>
  <sheetData>
    <row r="1" spans="1:20" s="1" customFormat="1" ht="20.100000000000001" customHeight="1">
      <c r="A1" s="107" t="s">
        <v>72</v>
      </c>
      <c r="B1" s="108"/>
      <c r="C1" s="108"/>
      <c r="D1" s="108"/>
      <c r="E1" s="2" t="s">
        <v>52</v>
      </c>
      <c r="F1" s="2"/>
      <c r="G1" s="2"/>
      <c r="H1" s="2"/>
      <c r="I1" s="2"/>
      <c r="J1" s="2"/>
      <c r="K1" s="2"/>
      <c r="L1" s="2"/>
      <c r="M1" s="2"/>
      <c r="N1" s="2"/>
    </row>
    <row r="2" spans="1:20">
      <c r="A2" s="108"/>
      <c r="B2" s="108"/>
      <c r="C2" s="108"/>
      <c r="D2" s="108"/>
      <c r="O2" s="4" t="s">
        <v>73</v>
      </c>
    </row>
    <row r="3" spans="1:20">
      <c r="Q3" s="86" t="s">
        <v>10</v>
      </c>
      <c r="R3" s="86"/>
    </row>
    <row r="4" spans="1:20" ht="15" customHeight="1">
      <c r="A4" s="114" t="s">
        <v>12</v>
      </c>
      <c r="B4" s="115"/>
      <c r="C4" s="116"/>
      <c r="D4" s="120"/>
      <c r="E4" s="121"/>
      <c r="F4" s="121"/>
      <c r="G4" s="121"/>
      <c r="H4" s="121"/>
      <c r="I4" s="121"/>
      <c r="J4" s="55"/>
      <c r="K4" s="95"/>
      <c r="L4" s="150"/>
      <c r="M4" s="150"/>
      <c r="N4" s="150"/>
      <c r="O4" s="151"/>
      <c r="Q4" s="86"/>
      <c r="R4" s="86"/>
    </row>
    <row r="5" spans="1:20" ht="15" customHeight="1">
      <c r="A5" s="117"/>
      <c r="B5" s="118"/>
      <c r="C5" s="119"/>
      <c r="D5" s="122"/>
      <c r="E5" s="123"/>
      <c r="F5" s="123"/>
      <c r="G5" s="123"/>
      <c r="H5" s="123"/>
      <c r="I5" s="123"/>
      <c r="J5" s="54"/>
      <c r="K5" s="97"/>
      <c r="L5" s="152"/>
      <c r="M5" s="152"/>
      <c r="N5" s="152"/>
      <c r="O5" s="153"/>
      <c r="Q5" s="5" t="s">
        <v>8</v>
      </c>
    </row>
    <row r="6" spans="1:20" ht="15" customHeight="1">
      <c r="A6" s="114" t="s">
        <v>13</v>
      </c>
      <c r="B6" s="115"/>
      <c r="C6" s="116"/>
      <c r="D6" s="120"/>
      <c r="E6" s="121"/>
      <c r="F6" s="121"/>
      <c r="G6" s="121"/>
      <c r="H6" s="121"/>
      <c r="I6" s="121"/>
      <c r="J6" s="55"/>
      <c r="K6" s="6" t="s">
        <v>15</v>
      </c>
      <c r="L6" s="7"/>
      <c r="M6" s="7"/>
      <c r="N6" s="8"/>
      <c r="O6" s="9"/>
      <c r="Q6" s="10"/>
      <c r="R6" s="3" t="s">
        <v>37</v>
      </c>
    </row>
    <row r="7" spans="1:20" ht="15" customHeight="1">
      <c r="A7" s="117"/>
      <c r="B7" s="118"/>
      <c r="C7" s="119"/>
      <c r="D7" s="122"/>
      <c r="E7" s="123"/>
      <c r="F7" s="123"/>
      <c r="G7" s="123"/>
      <c r="H7" s="123"/>
      <c r="I7" s="123"/>
      <c r="J7" s="54"/>
      <c r="K7" s="11" t="s">
        <v>16</v>
      </c>
      <c r="L7" s="12"/>
      <c r="M7" s="12"/>
      <c r="N7" s="13"/>
      <c r="O7" s="14"/>
    </row>
    <row r="8" spans="1:20" ht="15" customHeight="1">
      <c r="A8" s="114" t="s">
        <v>14</v>
      </c>
      <c r="B8" s="115"/>
      <c r="C8" s="116"/>
      <c r="D8" s="15" t="s">
        <v>4</v>
      </c>
      <c r="E8" s="16"/>
      <c r="F8" s="17" t="s">
        <v>5</v>
      </c>
      <c r="G8" s="16"/>
      <c r="H8" s="124"/>
      <c r="I8" s="124"/>
      <c r="J8" s="124"/>
      <c r="K8" s="124"/>
      <c r="L8" s="124"/>
      <c r="M8" s="124"/>
      <c r="N8" s="124"/>
      <c r="O8" s="125"/>
      <c r="Q8" s="18"/>
      <c r="R8" s="3" t="s">
        <v>38</v>
      </c>
    </row>
    <row r="9" spans="1:20" ht="15" customHeight="1">
      <c r="A9" s="117"/>
      <c r="B9" s="118"/>
      <c r="C9" s="119"/>
      <c r="D9" s="128"/>
      <c r="E9" s="129"/>
      <c r="F9" s="129"/>
      <c r="G9" s="129"/>
      <c r="H9" s="126"/>
      <c r="I9" s="126"/>
      <c r="J9" s="126"/>
      <c r="K9" s="126"/>
      <c r="L9" s="126"/>
      <c r="M9" s="126"/>
      <c r="N9" s="126"/>
      <c r="O9" s="127"/>
    </row>
    <row r="10" spans="1:20" ht="15.95" customHeight="1">
      <c r="A10" s="19"/>
      <c r="B10" s="130" t="s">
        <v>1</v>
      </c>
      <c r="C10" s="20" t="s">
        <v>0</v>
      </c>
      <c r="D10" s="132" t="s">
        <v>23</v>
      </c>
      <c r="E10" s="132"/>
      <c r="F10" s="132"/>
      <c r="G10" s="132"/>
      <c r="H10" s="132"/>
      <c r="I10" s="133" t="s">
        <v>44</v>
      </c>
      <c r="J10" s="21" t="s">
        <v>39</v>
      </c>
      <c r="K10" s="135" t="s">
        <v>9</v>
      </c>
      <c r="L10" s="142" t="s">
        <v>25</v>
      </c>
      <c r="M10" s="142"/>
      <c r="N10" s="142"/>
      <c r="O10" s="137" t="s">
        <v>7</v>
      </c>
      <c r="Q10" s="22" t="s">
        <v>11</v>
      </c>
      <c r="R10" s="23"/>
      <c r="S10" s="24"/>
      <c r="T10" s="24"/>
    </row>
    <row r="11" spans="1:20" ht="15.95" customHeight="1">
      <c r="A11" s="25"/>
      <c r="B11" s="131"/>
      <c r="C11" s="26" t="s">
        <v>6</v>
      </c>
      <c r="D11" s="139" t="s">
        <v>24</v>
      </c>
      <c r="E11" s="140"/>
      <c r="F11" s="140"/>
      <c r="G11" s="140"/>
      <c r="H11" s="141"/>
      <c r="I11" s="134"/>
      <c r="J11" s="45" t="s">
        <v>51</v>
      </c>
      <c r="K11" s="136"/>
      <c r="L11" s="143" t="s">
        <v>26</v>
      </c>
      <c r="M11" s="144"/>
      <c r="N11" s="145"/>
      <c r="O11" s="138"/>
      <c r="Q11" s="22" t="s">
        <v>18</v>
      </c>
      <c r="R11" s="23"/>
      <c r="S11" s="23"/>
      <c r="T11" s="24"/>
    </row>
    <row r="12" spans="1:20" ht="15.95" customHeight="1">
      <c r="A12" s="158" t="s">
        <v>43</v>
      </c>
      <c r="B12" s="161" t="s">
        <v>68</v>
      </c>
      <c r="C12" s="161">
        <v>1</v>
      </c>
      <c r="D12" s="106" t="s">
        <v>41</v>
      </c>
      <c r="E12" s="106"/>
      <c r="F12" s="106"/>
      <c r="G12" s="106"/>
      <c r="H12" s="106"/>
      <c r="I12" s="146">
        <v>29316</v>
      </c>
      <c r="J12" s="43">
        <f>IF(I12&lt;&gt;"",DATEDIF(I12,DATEVALUE("2025/10/26"),"Y"),"")</f>
        <v>45</v>
      </c>
      <c r="K12" s="146" t="s">
        <v>58</v>
      </c>
      <c r="L12" s="155" t="s">
        <v>45</v>
      </c>
      <c r="M12" s="156"/>
      <c r="N12" s="157"/>
      <c r="O12" s="148" t="s">
        <v>47</v>
      </c>
      <c r="Q12" s="3" t="s">
        <v>17</v>
      </c>
    </row>
    <row r="13" spans="1:20" ht="15.95" customHeight="1">
      <c r="A13" s="159"/>
      <c r="B13" s="162"/>
      <c r="C13" s="162"/>
      <c r="D13" s="154" t="s">
        <v>40</v>
      </c>
      <c r="E13" s="154"/>
      <c r="F13" s="154"/>
      <c r="G13" s="154"/>
      <c r="H13" s="154"/>
      <c r="I13" s="147"/>
      <c r="J13" s="87">
        <f t="shared" ref="J13" si="0">IF(I12="","",J12+J15)</f>
        <v>104</v>
      </c>
      <c r="K13" s="147"/>
      <c r="L13" s="155" t="s">
        <v>46</v>
      </c>
      <c r="M13" s="156"/>
      <c r="N13" s="157"/>
      <c r="O13" s="149"/>
    </row>
    <row r="14" spans="1:20" ht="15.95" customHeight="1">
      <c r="A14" s="159"/>
      <c r="B14" s="162"/>
      <c r="C14" s="162"/>
      <c r="D14" s="106" t="s">
        <v>42</v>
      </c>
      <c r="E14" s="106"/>
      <c r="F14" s="106"/>
      <c r="G14" s="106"/>
      <c r="H14" s="106"/>
      <c r="I14" s="146">
        <v>24369</v>
      </c>
      <c r="J14" s="88"/>
      <c r="K14" s="146" t="s">
        <v>59</v>
      </c>
      <c r="L14" s="155"/>
      <c r="M14" s="156"/>
      <c r="N14" s="157"/>
      <c r="O14" s="148"/>
      <c r="Q14" s="3" t="s">
        <v>21</v>
      </c>
    </row>
    <row r="15" spans="1:20" ht="15.95" customHeight="1">
      <c r="A15" s="160"/>
      <c r="B15" s="163"/>
      <c r="C15" s="163"/>
      <c r="D15" s="154" t="s">
        <v>48</v>
      </c>
      <c r="E15" s="154"/>
      <c r="F15" s="154"/>
      <c r="G15" s="154"/>
      <c r="H15" s="154"/>
      <c r="I15" s="147"/>
      <c r="J15" s="44">
        <f>IF(I14&lt;&gt;"",DATEDIF(I14,DATEVALUE("2025/10/26"),"Y"),"")</f>
        <v>59</v>
      </c>
      <c r="K15" s="147"/>
      <c r="L15" s="155"/>
      <c r="M15" s="156"/>
      <c r="N15" s="157"/>
      <c r="O15" s="149"/>
    </row>
    <row r="16" spans="1:20" ht="15.95" customHeight="1">
      <c r="A16" s="95">
        <v>1</v>
      </c>
      <c r="B16" s="98"/>
      <c r="C16" s="98"/>
      <c r="D16" s="104"/>
      <c r="E16" s="104"/>
      <c r="F16" s="104"/>
      <c r="G16" s="104"/>
      <c r="H16" s="104"/>
      <c r="I16" s="93"/>
      <c r="J16" s="43" t="str">
        <f>IF(I16&lt;&gt;"",DATEDIF(I16,DATEVALUE("2025/10/26"),"Y"),"")</f>
        <v/>
      </c>
      <c r="K16" s="93"/>
      <c r="L16" s="101"/>
      <c r="M16" s="102"/>
      <c r="N16" s="103"/>
      <c r="O16" s="91"/>
      <c r="Q16" s="27" t="s">
        <v>50</v>
      </c>
      <c r="R16" s="24"/>
      <c r="S16" s="24"/>
      <c r="T16" s="24"/>
    </row>
    <row r="17" spans="1:17" ht="15.95" customHeight="1">
      <c r="A17" s="96"/>
      <c r="B17" s="99"/>
      <c r="C17" s="99"/>
      <c r="D17" s="105"/>
      <c r="E17" s="105"/>
      <c r="F17" s="105"/>
      <c r="G17" s="105"/>
      <c r="H17" s="105"/>
      <c r="I17" s="94"/>
      <c r="J17" s="87" t="str">
        <f t="shared" ref="J17" si="1">IF(I16="","",J16+J19)</f>
        <v/>
      </c>
      <c r="K17" s="94"/>
      <c r="L17" s="101"/>
      <c r="M17" s="102"/>
      <c r="N17" s="103"/>
      <c r="O17" s="92"/>
      <c r="Q17" s="28" t="s">
        <v>36</v>
      </c>
    </row>
    <row r="18" spans="1:17" ht="15.95" customHeight="1">
      <c r="A18" s="96"/>
      <c r="B18" s="99"/>
      <c r="C18" s="99"/>
      <c r="D18" s="104"/>
      <c r="E18" s="104"/>
      <c r="F18" s="104"/>
      <c r="G18" s="104"/>
      <c r="H18" s="104"/>
      <c r="I18" s="93"/>
      <c r="J18" s="88"/>
      <c r="K18" s="93"/>
      <c r="L18" s="101"/>
      <c r="M18" s="102"/>
      <c r="N18" s="103"/>
      <c r="O18" s="91"/>
      <c r="Q18" s="29" t="s">
        <v>22</v>
      </c>
    </row>
    <row r="19" spans="1:17" ht="15.95" customHeight="1">
      <c r="A19" s="97"/>
      <c r="B19" s="100"/>
      <c r="C19" s="100"/>
      <c r="D19" s="105"/>
      <c r="E19" s="105"/>
      <c r="F19" s="105"/>
      <c r="G19" s="105"/>
      <c r="H19" s="105"/>
      <c r="I19" s="94"/>
      <c r="J19" s="44" t="str">
        <f>IF(I18&lt;&gt;"",DATEDIF(I18,DATEVALUE("2025/10/26"),"Y"),"")</f>
        <v/>
      </c>
      <c r="K19" s="94"/>
      <c r="L19" s="101"/>
      <c r="M19" s="102"/>
      <c r="N19" s="103"/>
      <c r="O19" s="92"/>
    </row>
    <row r="20" spans="1:17" ht="15.95" customHeight="1">
      <c r="A20" s="95">
        <v>2</v>
      </c>
      <c r="B20" s="98"/>
      <c r="C20" s="98"/>
      <c r="D20" s="104"/>
      <c r="E20" s="104"/>
      <c r="F20" s="104"/>
      <c r="G20" s="104"/>
      <c r="H20" s="104"/>
      <c r="I20" s="93"/>
      <c r="J20" s="43" t="str">
        <f>IF(I20&lt;&gt;"",DATEDIF(I20,DATEVALUE("2025/10/26"),"Y"),"")</f>
        <v/>
      </c>
      <c r="K20" s="93"/>
      <c r="L20" s="101"/>
      <c r="M20" s="102"/>
      <c r="N20" s="103"/>
      <c r="O20" s="91"/>
    </row>
    <row r="21" spans="1:17" ht="15.95" customHeight="1">
      <c r="A21" s="96"/>
      <c r="B21" s="99"/>
      <c r="C21" s="99"/>
      <c r="D21" s="105"/>
      <c r="E21" s="105"/>
      <c r="F21" s="105"/>
      <c r="G21" s="105"/>
      <c r="H21" s="105"/>
      <c r="I21" s="94"/>
      <c r="J21" s="87" t="str">
        <f t="shared" ref="J21" si="2">IF(I20="","",J20+J23)</f>
        <v/>
      </c>
      <c r="K21" s="94"/>
      <c r="L21" s="101"/>
      <c r="M21" s="102"/>
      <c r="N21" s="103"/>
      <c r="O21" s="92"/>
    </row>
    <row r="22" spans="1:17" ht="15.95" customHeight="1">
      <c r="A22" s="96"/>
      <c r="B22" s="99"/>
      <c r="C22" s="99"/>
      <c r="D22" s="104"/>
      <c r="E22" s="104"/>
      <c r="F22" s="104"/>
      <c r="G22" s="104"/>
      <c r="H22" s="104"/>
      <c r="I22" s="93"/>
      <c r="J22" s="88"/>
      <c r="K22" s="93"/>
      <c r="L22" s="101"/>
      <c r="M22" s="102"/>
      <c r="N22" s="103"/>
      <c r="O22" s="91"/>
    </row>
    <row r="23" spans="1:17" ht="15.95" customHeight="1">
      <c r="A23" s="97"/>
      <c r="B23" s="100"/>
      <c r="C23" s="100"/>
      <c r="D23" s="105"/>
      <c r="E23" s="105"/>
      <c r="F23" s="105"/>
      <c r="G23" s="105"/>
      <c r="H23" s="105"/>
      <c r="I23" s="94"/>
      <c r="J23" s="44" t="str">
        <f>IF(I22&lt;&gt;"",DATEDIF(I22,DATEVALUE("2025/10/26"),"Y"),"")</f>
        <v/>
      </c>
      <c r="K23" s="94"/>
      <c r="L23" s="101"/>
      <c r="M23" s="102"/>
      <c r="N23" s="103"/>
      <c r="O23" s="92"/>
    </row>
    <row r="24" spans="1:17" ht="15.95" customHeight="1">
      <c r="A24" s="95">
        <v>3</v>
      </c>
      <c r="B24" s="98"/>
      <c r="C24" s="98"/>
      <c r="D24" s="104"/>
      <c r="E24" s="104"/>
      <c r="F24" s="104"/>
      <c r="G24" s="104"/>
      <c r="H24" s="104"/>
      <c r="I24" s="93"/>
      <c r="J24" s="43" t="str">
        <f>IF(I24&lt;&gt;"",DATEDIF(I24,DATEVALUE("2025/10/26"),"Y"),"")</f>
        <v/>
      </c>
      <c r="K24" s="93"/>
      <c r="L24" s="101"/>
      <c r="M24" s="102"/>
      <c r="N24" s="103"/>
      <c r="O24" s="91"/>
    </row>
    <row r="25" spans="1:17" ht="15.95" customHeight="1">
      <c r="A25" s="96"/>
      <c r="B25" s="99"/>
      <c r="C25" s="99"/>
      <c r="D25" s="105"/>
      <c r="E25" s="105"/>
      <c r="F25" s="105"/>
      <c r="G25" s="105"/>
      <c r="H25" s="105"/>
      <c r="I25" s="94"/>
      <c r="J25" s="87" t="str">
        <f t="shared" ref="J25" si="3">IF(I24="","",J24+J27)</f>
        <v/>
      </c>
      <c r="K25" s="94"/>
      <c r="L25" s="101"/>
      <c r="M25" s="102"/>
      <c r="N25" s="103"/>
      <c r="O25" s="92"/>
    </row>
    <row r="26" spans="1:17" ht="15.95" customHeight="1">
      <c r="A26" s="96"/>
      <c r="B26" s="99"/>
      <c r="C26" s="99"/>
      <c r="D26" s="104"/>
      <c r="E26" s="104"/>
      <c r="F26" s="104"/>
      <c r="G26" s="104"/>
      <c r="H26" s="104"/>
      <c r="I26" s="93"/>
      <c r="J26" s="88"/>
      <c r="K26" s="93"/>
      <c r="L26" s="101"/>
      <c r="M26" s="102"/>
      <c r="N26" s="103"/>
      <c r="O26" s="91"/>
    </row>
    <row r="27" spans="1:17" ht="15.95" customHeight="1">
      <c r="A27" s="97"/>
      <c r="B27" s="100"/>
      <c r="C27" s="100"/>
      <c r="D27" s="105"/>
      <c r="E27" s="105"/>
      <c r="F27" s="105"/>
      <c r="G27" s="105"/>
      <c r="H27" s="105"/>
      <c r="I27" s="94"/>
      <c r="J27" s="44" t="str">
        <f>IF(I26&lt;&gt;"",DATEDIF(I26,DATEVALUE("2025/10/26"),"Y"),"")</f>
        <v/>
      </c>
      <c r="K27" s="94"/>
      <c r="L27" s="101"/>
      <c r="M27" s="102"/>
      <c r="N27" s="103"/>
      <c r="O27" s="92"/>
    </row>
    <row r="28" spans="1:17" ht="15.95" customHeight="1">
      <c r="A28" s="95">
        <v>4</v>
      </c>
      <c r="B28" s="98"/>
      <c r="C28" s="98"/>
      <c r="D28" s="104"/>
      <c r="E28" s="104"/>
      <c r="F28" s="104"/>
      <c r="G28" s="104"/>
      <c r="H28" s="104"/>
      <c r="I28" s="93"/>
      <c r="J28" s="43" t="str">
        <f>IF(I28&lt;&gt;"",DATEDIF(I28,DATEVALUE("2025/10/26"),"Y"),"")</f>
        <v/>
      </c>
      <c r="K28" s="93"/>
      <c r="L28" s="101"/>
      <c r="M28" s="102"/>
      <c r="N28" s="103"/>
      <c r="O28" s="91"/>
    </row>
    <row r="29" spans="1:17" ht="15.95" customHeight="1">
      <c r="A29" s="96"/>
      <c r="B29" s="99"/>
      <c r="C29" s="99"/>
      <c r="D29" s="105"/>
      <c r="E29" s="105"/>
      <c r="F29" s="105"/>
      <c r="G29" s="105"/>
      <c r="H29" s="105"/>
      <c r="I29" s="94"/>
      <c r="J29" s="87" t="str">
        <f t="shared" ref="J29" si="4">IF(I28="","",J28+J31)</f>
        <v/>
      </c>
      <c r="K29" s="94"/>
      <c r="L29" s="101"/>
      <c r="M29" s="102"/>
      <c r="N29" s="103"/>
      <c r="O29" s="92"/>
    </row>
    <row r="30" spans="1:17" ht="15.95" customHeight="1">
      <c r="A30" s="96"/>
      <c r="B30" s="99"/>
      <c r="C30" s="99"/>
      <c r="D30" s="104"/>
      <c r="E30" s="104"/>
      <c r="F30" s="104"/>
      <c r="G30" s="104"/>
      <c r="H30" s="104"/>
      <c r="I30" s="93"/>
      <c r="J30" s="88"/>
      <c r="K30" s="93"/>
      <c r="L30" s="101"/>
      <c r="M30" s="102"/>
      <c r="N30" s="103"/>
      <c r="O30" s="91"/>
    </row>
    <row r="31" spans="1:17" ht="15.95" customHeight="1">
      <c r="A31" s="97"/>
      <c r="B31" s="100"/>
      <c r="C31" s="100"/>
      <c r="D31" s="105"/>
      <c r="E31" s="105"/>
      <c r="F31" s="105"/>
      <c r="G31" s="105"/>
      <c r="H31" s="105"/>
      <c r="I31" s="94"/>
      <c r="J31" s="44" t="str">
        <f>IF(I30&lt;&gt;"",DATEDIF(I30,DATEVALUE("2025/10/26"),"Y"),"")</f>
        <v/>
      </c>
      <c r="K31" s="94"/>
      <c r="L31" s="101"/>
      <c r="M31" s="102"/>
      <c r="N31" s="103"/>
      <c r="O31" s="92"/>
    </row>
    <row r="32" spans="1:17" ht="15.95" customHeight="1">
      <c r="A32" s="95">
        <v>5</v>
      </c>
      <c r="B32" s="98"/>
      <c r="C32" s="98"/>
      <c r="D32" s="104"/>
      <c r="E32" s="104"/>
      <c r="F32" s="104"/>
      <c r="G32" s="104"/>
      <c r="H32" s="104"/>
      <c r="I32" s="93"/>
      <c r="J32" s="43" t="str">
        <f>IF(I32&lt;&gt;"",DATEDIF(I32,DATEVALUE("2025/10/26"),"Y"),"")</f>
        <v/>
      </c>
      <c r="K32" s="93"/>
      <c r="L32" s="101"/>
      <c r="M32" s="102"/>
      <c r="N32" s="103"/>
      <c r="O32" s="91"/>
    </row>
    <row r="33" spans="1:16" ht="15.95" customHeight="1">
      <c r="A33" s="96"/>
      <c r="B33" s="99"/>
      <c r="C33" s="99"/>
      <c r="D33" s="105"/>
      <c r="E33" s="105"/>
      <c r="F33" s="105"/>
      <c r="G33" s="105"/>
      <c r="H33" s="105"/>
      <c r="I33" s="94"/>
      <c r="J33" s="87" t="str">
        <f t="shared" ref="J33" si="5">IF(I32="","",J32+J35)</f>
        <v/>
      </c>
      <c r="K33" s="94"/>
      <c r="L33" s="101"/>
      <c r="M33" s="102"/>
      <c r="N33" s="103"/>
      <c r="O33" s="92"/>
    </row>
    <row r="34" spans="1:16" ht="15.95" customHeight="1">
      <c r="A34" s="96"/>
      <c r="B34" s="99"/>
      <c r="C34" s="99"/>
      <c r="D34" s="104"/>
      <c r="E34" s="104"/>
      <c r="F34" s="104"/>
      <c r="G34" s="104"/>
      <c r="H34" s="104"/>
      <c r="I34" s="93"/>
      <c r="J34" s="88"/>
      <c r="K34" s="93"/>
      <c r="L34" s="101"/>
      <c r="M34" s="102"/>
      <c r="N34" s="103"/>
      <c r="O34" s="91"/>
    </row>
    <row r="35" spans="1:16" ht="15.95" customHeight="1">
      <c r="A35" s="97"/>
      <c r="B35" s="100"/>
      <c r="C35" s="100"/>
      <c r="D35" s="105"/>
      <c r="E35" s="105"/>
      <c r="F35" s="105"/>
      <c r="G35" s="105"/>
      <c r="H35" s="105"/>
      <c r="I35" s="94"/>
      <c r="J35" s="44" t="str">
        <f>IF(I34&lt;&gt;"",DATEDIF(I34,DATEVALUE("2025/10/26"),"Y"),"")</f>
        <v/>
      </c>
      <c r="K35" s="94"/>
      <c r="L35" s="101"/>
      <c r="M35" s="102"/>
      <c r="N35" s="103"/>
      <c r="O35" s="92"/>
    </row>
    <row r="36" spans="1:16" ht="15.95" customHeight="1">
      <c r="A36" s="95">
        <v>6</v>
      </c>
      <c r="B36" s="98"/>
      <c r="C36" s="98"/>
      <c r="D36" s="104"/>
      <c r="E36" s="104"/>
      <c r="F36" s="104"/>
      <c r="G36" s="104"/>
      <c r="H36" s="104"/>
      <c r="I36" s="93"/>
      <c r="J36" s="43" t="str">
        <f>IF(I36&lt;&gt;"",DATEDIF(I36,DATEVALUE("2025/10/26"),"Y"),"")</f>
        <v/>
      </c>
      <c r="K36" s="93"/>
      <c r="L36" s="101"/>
      <c r="M36" s="102"/>
      <c r="N36" s="103"/>
      <c r="O36" s="91"/>
    </row>
    <row r="37" spans="1:16" ht="15.95" customHeight="1">
      <c r="A37" s="96"/>
      <c r="B37" s="99"/>
      <c r="C37" s="99"/>
      <c r="D37" s="105"/>
      <c r="E37" s="105"/>
      <c r="F37" s="105"/>
      <c r="G37" s="105"/>
      <c r="H37" s="105"/>
      <c r="I37" s="94"/>
      <c r="J37" s="87" t="str">
        <f t="shared" ref="J37" si="6">IF(I36="","",J36+J39)</f>
        <v/>
      </c>
      <c r="K37" s="94"/>
      <c r="L37" s="101"/>
      <c r="M37" s="102"/>
      <c r="N37" s="103"/>
      <c r="O37" s="92"/>
    </row>
    <row r="38" spans="1:16" ht="15.95" customHeight="1">
      <c r="A38" s="96"/>
      <c r="B38" s="99"/>
      <c r="C38" s="99"/>
      <c r="D38" s="104"/>
      <c r="E38" s="104"/>
      <c r="F38" s="104"/>
      <c r="G38" s="104"/>
      <c r="H38" s="104"/>
      <c r="I38" s="93"/>
      <c r="J38" s="88"/>
      <c r="K38" s="93"/>
      <c r="L38" s="101"/>
      <c r="M38" s="102"/>
      <c r="N38" s="103"/>
      <c r="O38" s="91"/>
    </row>
    <row r="39" spans="1:16" ht="15.95" customHeight="1">
      <c r="A39" s="97"/>
      <c r="B39" s="100"/>
      <c r="C39" s="100"/>
      <c r="D39" s="105"/>
      <c r="E39" s="105"/>
      <c r="F39" s="105"/>
      <c r="G39" s="105"/>
      <c r="H39" s="105"/>
      <c r="I39" s="94"/>
      <c r="J39" s="44" t="str">
        <f>IF(I38&lt;&gt;"",DATEDIF(I38,DATEVALUE("2025/10/26"),"Y"),"")</f>
        <v/>
      </c>
      <c r="K39" s="94"/>
      <c r="L39" s="101"/>
      <c r="M39" s="102"/>
      <c r="N39" s="103"/>
      <c r="O39" s="92"/>
    </row>
    <row r="40" spans="1:16" ht="15.95" customHeight="1" thickBot="1">
      <c r="A40" s="69" t="s">
        <v>76</v>
      </c>
      <c r="B40" s="63"/>
      <c r="C40" s="63"/>
      <c r="D40" s="64"/>
      <c r="E40" s="64"/>
      <c r="F40" s="64"/>
      <c r="G40" s="64"/>
      <c r="H40" s="64"/>
      <c r="I40" s="65"/>
      <c r="J40" s="66"/>
      <c r="K40" s="65"/>
      <c r="L40" s="67"/>
      <c r="M40" s="67"/>
      <c r="N40" s="67"/>
      <c r="O40" s="68"/>
    </row>
    <row r="41" spans="1:16" ht="14.25" thickBot="1">
      <c r="A41" s="111" t="s">
        <v>65</v>
      </c>
      <c r="B41" s="112"/>
      <c r="C41" s="112"/>
      <c r="D41" s="112"/>
      <c r="E41" s="113"/>
      <c r="G41" s="3" t="s">
        <v>53</v>
      </c>
    </row>
    <row r="42" spans="1:16" ht="24.75" customHeight="1">
      <c r="A42" s="109" t="s">
        <v>54</v>
      </c>
      <c r="B42" s="109"/>
      <c r="C42" s="109"/>
      <c r="D42" s="109"/>
      <c r="E42" s="30" t="s">
        <v>2</v>
      </c>
      <c r="F42" s="31"/>
      <c r="G42" s="58">
        <f>COUNTIF($K$16:$K$39,"ーＭ")</f>
        <v>0</v>
      </c>
      <c r="H42" s="33" t="s">
        <v>20</v>
      </c>
      <c r="I42" s="34">
        <f>2400*G42</f>
        <v>0</v>
      </c>
      <c r="J42" s="36" t="s">
        <v>19</v>
      </c>
      <c r="K42" s="35" t="s">
        <v>71</v>
      </c>
      <c r="M42" s="56" t="s">
        <v>62</v>
      </c>
      <c r="N42" s="34">
        <f>SUM(I42:I45)</f>
        <v>0</v>
      </c>
      <c r="O42" s="1" t="s">
        <v>19</v>
      </c>
    </row>
    <row r="43" spans="1:16" ht="24.75" customHeight="1" thickBot="1">
      <c r="A43" s="110" t="s">
        <v>56</v>
      </c>
      <c r="B43" s="110"/>
      <c r="C43" s="110"/>
      <c r="D43" s="110"/>
      <c r="E43" s="30" t="s">
        <v>2</v>
      </c>
      <c r="F43" s="31"/>
      <c r="G43" s="32">
        <f>COUNTIF($K$16:$K$39,"○Ｍ")</f>
        <v>0</v>
      </c>
      <c r="H43" s="33" t="s">
        <v>20</v>
      </c>
      <c r="I43" s="34">
        <f>2000*G43</f>
        <v>0</v>
      </c>
      <c r="J43" s="36" t="s">
        <v>19</v>
      </c>
      <c r="K43" s="35" t="s">
        <v>71</v>
      </c>
      <c r="M43" s="56" t="s">
        <v>63</v>
      </c>
      <c r="N43" s="57">
        <f>申込書2!I41+申込書2!I42+申込書2!I43+申込書2!I44</f>
        <v>0</v>
      </c>
      <c r="O43" s="1" t="s">
        <v>19</v>
      </c>
    </row>
    <row r="44" spans="1:16" ht="24.75" customHeight="1" thickBot="1">
      <c r="A44" s="109" t="s">
        <v>55</v>
      </c>
      <c r="B44" s="109"/>
      <c r="C44" s="109"/>
      <c r="D44" s="109"/>
      <c r="E44" s="30" t="s">
        <v>2</v>
      </c>
      <c r="F44" s="31"/>
      <c r="G44" s="58">
        <f>COUNTIF($K$16:$K$39,"ーＷ")</f>
        <v>0</v>
      </c>
      <c r="H44" s="33" t="s">
        <v>20</v>
      </c>
      <c r="I44" s="34">
        <f>2200*G44</f>
        <v>0</v>
      </c>
      <c r="J44" s="36" t="s">
        <v>19</v>
      </c>
      <c r="K44" s="35" t="s">
        <v>71</v>
      </c>
      <c r="M44" s="35" t="s">
        <v>64</v>
      </c>
      <c r="N44" s="37">
        <f>N42+N43</f>
        <v>0</v>
      </c>
      <c r="O44" s="1" t="s">
        <v>19</v>
      </c>
    </row>
    <row r="45" spans="1:16" ht="24.75" customHeight="1" thickBot="1">
      <c r="A45" s="110" t="s">
        <v>57</v>
      </c>
      <c r="B45" s="110"/>
      <c r="C45" s="110"/>
      <c r="D45" s="110"/>
      <c r="E45" s="30" t="s">
        <v>2</v>
      </c>
      <c r="G45" s="32">
        <f>COUNTIF($K$16:$K$39,"○Ｗ")</f>
        <v>0</v>
      </c>
      <c r="H45" s="33" t="s">
        <v>20</v>
      </c>
      <c r="I45" s="34">
        <f>1800*G45</f>
        <v>0</v>
      </c>
      <c r="J45" s="36" t="s">
        <v>19</v>
      </c>
      <c r="K45" s="35" t="s">
        <v>71</v>
      </c>
      <c r="M45" s="3" t="s">
        <v>61</v>
      </c>
      <c r="N45" s="89"/>
      <c r="O45" s="89"/>
      <c r="P45" s="42" t="s">
        <v>49</v>
      </c>
    </row>
    <row r="46" spans="1:16" ht="6.75" customHeight="1">
      <c r="C46" s="30"/>
      <c r="D46" s="30"/>
      <c r="E46" s="30"/>
      <c r="G46" s="35"/>
      <c r="H46" s="33"/>
      <c r="I46" s="35"/>
      <c r="J46" s="35"/>
      <c r="K46" s="35"/>
      <c r="L46" s="36"/>
      <c r="M46" s="35"/>
      <c r="N46" s="35"/>
      <c r="O46" s="1"/>
    </row>
    <row r="47" spans="1:16" ht="18" customHeight="1">
      <c r="B47" s="90" t="s">
        <v>3</v>
      </c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</row>
    <row r="48" spans="1:16" s="40" customFormat="1" ht="8.25" customHeight="1">
      <c r="B48" s="41"/>
    </row>
    <row r="49" spans="2:35" ht="18" customHeight="1">
      <c r="B49" s="46" t="s">
        <v>74</v>
      </c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24"/>
      <c r="O49" s="24"/>
    </row>
    <row r="50" spans="2:35" ht="18" customHeight="1">
      <c r="B50" s="5" t="s">
        <v>27</v>
      </c>
      <c r="H50" s="48" t="s">
        <v>28</v>
      </c>
      <c r="I50" s="48"/>
      <c r="J50" s="4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9"/>
    </row>
    <row r="51" spans="2:35" ht="18" customHeight="1">
      <c r="B51" s="3" t="s">
        <v>29</v>
      </c>
      <c r="C51" s="5" t="s">
        <v>30</v>
      </c>
      <c r="H51" s="48"/>
      <c r="I51" s="48"/>
      <c r="J51" s="4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9"/>
    </row>
    <row r="52" spans="2:35" ht="18" customHeight="1">
      <c r="C52" s="5" t="s">
        <v>31</v>
      </c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9"/>
    </row>
    <row r="53" spans="2:35" ht="18" customHeight="1">
      <c r="C53" s="5" t="s">
        <v>35</v>
      </c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9"/>
    </row>
    <row r="54" spans="2:35" ht="24" customHeight="1">
      <c r="B54" s="49" t="s">
        <v>75</v>
      </c>
      <c r="C54" s="49"/>
      <c r="D54" s="49"/>
      <c r="E54" s="49"/>
      <c r="F54" s="49"/>
      <c r="G54" s="49"/>
      <c r="H54" s="49"/>
      <c r="I54" s="49"/>
      <c r="J54" s="49"/>
      <c r="K54" s="49"/>
      <c r="L54" s="24"/>
      <c r="P54" s="85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9"/>
    </row>
    <row r="55" spans="2:35" ht="24" customHeight="1">
      <c r="B55" s="50"/>
      <c r="D55" s="51" t="s">
        <v>34</v>
      </c>
      <c r="M55" s="52"/>
      <c r="N55" s="52"/>
      <c r="O55" s="52"/>
      <c r="P55" s="85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9"/>
    </row>
    <row r="56" spans="2:35" ht="18" customHeight="1">
      <c r="M56" s="53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9"/>
    </row>
    <row r="57" spans="2:35">
      <c r="B57" s="70" t="s">
        <v>77</v>
      </c>
      <c r="C57" s="71" t="s">
        <v>32</v>
      </c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2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</row>
    <row r="58" spans="2:35">
      <c r="B58" s="73"/>
      <c r="C58" s="74" t="s">
        <v>33</v>
      </c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5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</row>
    <row r="59" spans="2:35">
      <c r="B59" s="70" t="s">
        <v>78</v>
      </c>
      <c r="C59" s="71" t="s">
        <v>82</v>
      </c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2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</row>
    <row r="60" spans="2:35">
      <c r="B60" s="76"/>
      <c r="C60" s="77" t="s">
        <v>83</v>
      </c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8"/>
    </row>
    <row r="61" spans="2:35">
      <c r="B61" s="79"/>
      <c r="C61" s="74" t="s">
        <v>79</v>
      </c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5"/>
    </row>
    <row r="62" spans="2:35">
      <c r="B62" s="70" t="s">
        <v>80</v>
      </c>
      <c r="C62" s="80" t="s">
        <v>81</v>
      </c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2"/>
    </row>
    <row r="63" spans="2:35">
      <c r="B63" s="76"/>
      <c r="C63" s="81" t="s">
        <v>84</v>
      </c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8"/>
    </row>
    <row r="64" spans="2:35">
      <c r="B64" s="76"/>
      <c r="C64" s="195" t="s">
        <v>28</v>
      </c>
      <c r="D64" s="77"/>
      <c r="E64" s="77"/>
      <c r="F64" s="77"/>
      <c r="G64" s="77"/>
      <c r="H64" s="77"/>
      <c r="I64" s="77"/>
      <c r="J64" s="77"/>
      <c r="K64" s="77" t="s">
        <v>85</v>
      </c>
      <c r="L64" s="77"/>
      <c r="M64" s="77"/>
      <c r="N64" s="77"/>
      <c r="O64" s="77"/>
      <c r="P64" s="78"/>
    </row>
    <row r="65" spans="2:16">
      <c r="B65" s="79"/>
      <c r="C65" s="82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5"/>
    </row>
  </sheetData>
  <sheetProtection algorithmName="SHA-512" hashValue="JaI0hVGwSrKHMMH48dva4jUKAbtoB1G6U26YxCf9qC0R96sOguC4HHLGc4wYtQiN1nEEojBW1jAR1ZtRKpGR3g==" saltValue="F3Uzk0fqu8eaCst0XneQnw==" spinCount="100000" sheet="1" objects="1" scenarios="1" formatCells="0"/>
  <mergeCells count="152">
    <mergeCell ref="O12:O13"/>
    <mergeCell ref="K4:O5"/>
    <mergeCell ref="A6:C7"/>
    <mergeCell ref="D6:I7"/>
    <mergeCell ref="D14:H14"/>
    <mergeCell ref="D15:H15"/>
    <mergeCell ref="D16:H16"/>
    <mergeCell ref="D17:H17"/>
    <mergeCell ref="L17:N17"/>
    <mergeCell ref="L16:N16"/>
    <mergeCell ref="L15:N15"/>
    <mergeCell ref="L14:N14"/>
    <mergeCell ref="D13:H13"/>
    <mergeCell ref="A12:A15"/>
    <mergeCell ref="B12:B15"/>
    <mergeCell ref="C12:C15"/>
    <mergeCell ref="I12:I13"/>
    <mergeCell ref="K12:K13"/>
    <mergeCell ref="L12:N12"/>
    <mergeCell ref="L13:N13"/>
    <mergeCell ref="A1:D2"/>
    <mergeCell ref="A42:D42"/>
    <mergeCell ref="A43:D43"/>
    <mergeCell ref="A44:D44"/>
    <mergeCell ref="A45:D45"/>
    <mergeCell ref="A41:E41"/>
    <mergeCell ref="A4:C5"/>
    <mergeCell ref="D4:I5"/>
    <mergeCell ref="I18:I19"/>
    <mergeCell ref="B16:B19"/>
    <mergeCell ref="A8:C9"/>
    <mergeCell ref="H8:O9"/>
    <mergeCell ref="D9:G9"/>
    <mergeCell ref="B10:B11"/>
    <mergeCell ref="D10:H10"/>
    <mergeCell ref="I10:I11"/>
    <mergeCell ref="K10:K11"/>
    <mergeCell ref="O10:O11"/>
    <mergeCell ref="D11:H11"/>
    <mergeCell ref="L10:N10"/>
    <mergeCell ref="L11:N11"/>
    <mergeCell ref="I14:I15"/>
    <mergeCell ref="K14:K15"/>
    <mergeCell ref="O14:O15"/>
    <mergeCell ref="D12:H12"/>
    <mergeCell ref="O20:O21"/>
    <mergeCell ref="I22:I23"/>
    <mergeCell ref="K22:K23"/>
    <mergeCell ref="O22:O23"/>
    <mergeCell ref="O16:O17"/>
    <mergeCell ref="A20:A23"/>
    <mergeCell ref="B20:B23"/>
    <mergeCell ref="C20:C23"/>
    <mergeCell ref="I20:I21"/>
    <mergeCell ref="K20:K21"/>
    <mergeCell ref="L21:N21"/>
    <mergeCell ref="L22:N22"/>
    <mergeCell ref="L23:N23"/>
    <mergeCell ref="D20:H20"/>
    <mergeCell ref="D21:H21"/>
    <mergeCell ref="D22:H22"/>
    <mergeCell ref="D23:H23"/>
    <mergeCell ref="L20:N20"/>
    <mergeCell ref="C16:C19"/>
    <mergeCell ref="I16:I17"/>
    <mergeCell ref="K16:K17"/>
    <mergeCell ref="D18:H18"/>
    <mergeCell ref="D19:H19"/>
    <mergeCell ref="L19:N19"/>
    <mergeCell ref="I26:I27"/>
    <mergeCell ref="K26:K27"/>
    <mergeCell ref="O26:O27"/>
    <mergeCell ref="A24:A27"/>
    <mergeCell ref="B24:B27"/>
    <mergeCell ref="C24:C27"/>
    <mergeCell ref="I24:I25"/>
    <mergeCell ref="K24:K25"/>
    <mergeCell ref="L24:N24"/>
    <mergeCell ref="L25:N25"/>
    <mergeCell ref="L26:N26"/>
    <mergeCell ref="L27:N27"/>
    <mergeCell ref="D24:H24"/>
    <mergeCell ref="D25:H25"/>
    <mergeCell ref="D26:H26"/>
    <mergeCell ref="D27:H27"/>
    <mergeCell ref="K18:K19"/>
    <mergeCell ref="O18:O19"/>
    <mergeCell ref="A16:A19"/>
    <mergeCell ref="L18:N18"/>
    <mergeCell ref="A28:A31"/>
    <mergeCell ref="B28:B31"/>
    <mergeCell ref="C28:C31"/>
    <mergeCell ref="I28:I29"/>
    <mergeCell ref="K28:K29"/>
    <mergeCell ref="L28:N28"/>
    <mergeCell ref="L29:N29"/>
    <mergeCell ref="L30:N30"/>
    <mergeCell ref="L31:N31"/>
    <mergeCell ref="D28:H28"/>
    <mergeCell ref="D29:H29"/>
    <mergeCell ref="D30:H30"/>
    <mergeCell ref="D31:H31"/>
    <mergeCell ref="A32:A35"/>
    <mergeCell ref="B32:B35"/>
    <mergeCell ref="C32:C35"/>
    <mergeCell ref="I32:I33"/>
    <mergeCell ref="K32:K33"/>
    <mergeCell ref="L32:N32"/>
    <mergeCell ref="L33:N33"/>
    <mergeCell ref="L34:N34"/>
    <mergeCell ref="L35:N35"/>
    <mergeCell ref="D32:H32"/>
    <mergeCell ref="D33:H33"/>
    <mergeCell ref="D34:H34"/>
    <mergeCell ref="D35:H35"/>
    <mergeCell ref="A36:A39"/>
    <mergeCell ref="B36:B39"/>
    <mergeCell ref="C36:C39"/>
    <mergeCell ref="I36:I37"/>
    <mergeCell ref="K36:K37"/>
    <mergeCell ref="L36:N36"/>
    <mergeCell ref="L37:N37"/>
    <mergeCell ref="L38:N38"/>
    <mergeCell ref="L39:N39"/>
    <mergeCell ref="D36:H36"/>
    <mergeCell ref="D37:H37"/>
    <mergeCell ref="D38:H38"/>
    <mergeCell ref="D39:H39"/>
    <mergeCell ref="P54:P55"/>
    <mergeCell ref="Q3:R4"/>
    <mergeCell ref="J13:J14"/>
    <mergeCell ref="J17:J18"/>
    <mergeCell ref="J21:J22"/>
    <mergeCell ref="J25:J26"/>
    <mergeCell ref="J29:J30"/>
    <mergeCell ref="J33:J34"/>
    <mergeCell ref="J37:J38"/>
    <mergeCell ref="N45:O45"/>
    <mergeCell ref="B47:O47"/>
    <mergeCell ref="O36:O37"/>
    <mergeCell ref="I38:I39"/>
    <mergeCell ref="K38:K39"/>
    <mergeCell ref="O38:O39"/>
    <mergeCell ref="O32:O33"/>
    <mergeCell ref="I34:I35"/>
    <mergeCell ref="K34:K35"/>
    <mergeCell ref="O34:O35"/>
    <mergeCell ref="O28:O29"/>
    <mergeCell ref="I30:I31"/>
    <mergeCell ref="K30:K31"/>
    <mergeCell ref="O30:O31"/>
    <mergeCell ref="O24:O25"/>
  </mergeCells>
  <phoneticPr fontId="2"/>
  <conditionalFormatting sqref="K1:K1048576">
    <cfRule type="containsText" dxfId="1" priority="1" operator="containsText" text="ー">
      <formula>NOT(ISERROR(SEARCH("ー",K1)))</formula>
    </cfRule>
  </conditionalFormatting>
  <dataValidations count="2">
    <dataValidation type="list" allowBlank="1" showInputMessage="1" showErrorMessage="1" sqref="B12:B40" xr:uid="{6CB52A30-6BF5-4023-A55E-0E6B7DFBD381}">
      <formula1>"MD1,MD2,MD3,MD4,WD1,WD2,WD3,WD4"</formula1>
    </dataValidation>
    <dataValidation type="list" allowBlank="1" showInputMessage="1" showErrorMessage="1" sqref="K12:K40" xr:uid="{54CAFCCB-B967-45D4-BFDA-04B0E06755D9}">
      <formula1>"ーＭ,ーＷ,○Ｍ,○Ｗ"</formula1>
    </dataValidation>
  </dataValidations>
  <hyperlinks>
    <hyperlink ref="H50" r:id="rId1" xr:uid="{C60A2328-2B9A-49E2-A635-71D38C625BE6}"/>
    <hyperlink ref="C64" r:id="rId2" xr:uid="{5B4187C1-F154-4E95-A010-7919C6715C7D}"/>
  </hyperlinks>
  <pageMargins left="0.51181102362204722" right="0.51181102362204722" top="0.51181102362204722" bottom="0.51181102362204722" header="0.31496062992125984" footer="0.31496062992125984"/>
  <pageSetup paperSize="9" orientation="portrait" r:id="rId3"/>
  <headerFooter alignWithMargins="0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8957A-FFE6-4CC2-87E7-392259B17548}">
  <dimension ref="A1:AI64"/>
  <sheetViews>
    <sheetView showGridLines="0" showZeros="0" workbookViewId="0">
      <selection activeCell="B12" sqref="B12:B15"/>
    </sheetView>
  </sheetViews>
  <sheetFormatPr defaultColWidth="9" defaultRowHeight="13.5"/>
  <cols>
    <col min="1" max="1" width="4.125" style="3" customWidth="1"/>
    <col min="2" max="2" width="7.625" style="3" customWidth="1"/>
    <col min="3" max="3" width="5.625" style="3" customWidth="1"/>
    <col min="4" max="4" width="4.375" style="3" customWidth="1"/>
    <col min="5" max="5" width="3.625" style="3" customWidth="1"/>
    <col min="6" max="6" width="1.625" style="3" customWidth="1"/>
    <col min="7" max="7" width="4.375" style="3" customWidth="1"/>
    <col min="8" max="8" width="3.5" style="3" customWidth="1"/>
    <col min="9" max="9" width="10.125" style="3" customWidth="1"/>
    <col min="10" max="10" width="5.875" style="3" hidden="1" customWidth="1"/>
    <col min="11" max="11" width="4.75" style="3" customWidth="1"/>
    <col min="12" max="12" width="5.5" style="3" customWidth="1"/>
    <col min="13" max="13" width="6.625" style="3" customWidth="1"/>
    <col min="14" max="14" width="14.625" style="3" customWidth="1"/>
    <col min="15" max="15" width="12.5" style="3" customWidth="1"/>
    <col min="16" max="16" width="2.625" style="3" customWidth="1"/>
    <col min="17" max="18" width="9" style="3"/>
    <col min="19" max="19" width="12.375" style="3" customWidth="1"/>
    <col min="20" max="16384" width="9" style="3"/>
  </cols>
  <sheetData>
    <row r="1" spans="1:21" s="1" customFormat="1" ht="20.100000000000001" customHeight="1">
      <c r="A1" s="107" t="s">
        <v>72</v>
      </c>
      <c r="B1" s="108"/>
      <c r="C1" s="108"/>
      <c r="D1" s="108"/>
      <c r="E1" s="2" t="s">
        <v>60</v>
      </c>
      <c r="F1" s="2"/>
      <c r="G1" s="2"/>
      <c r="H1" s="2"/>
      <c r="I1" s="2"/>
      <c r="J1" s="2"/>
      <c r="K1" s="2"/>
      <c r="L1" s="2"/>
      <c r="M1" s="2"/>
      <c r="N1" s="2"/>
    </row>
    <row r="2" spans="1:21">
      <c r="A2" s="108"/>
      <c r="B2" s="108"/>
      <c r="C2" s="108"/>
      <c r="D2" s="108"/>
      <c r="O2" s="4" t="s">
        <v>73</v>
      </c>
    </row>
    <row r="3" spans="1:21" ht="13.5" customHeight="1">
      <c r="Q3" s="59"/>
      <c r="R3" s="59"/>
    </row>
    <row r="4" spans="1:21" ht="15" customHeight="1">
      <c r="A4" s="114" t="s">
        <v>66</v>
      </c>
      <c r="B4" s="115"/>
      <c r="C4" s="116"/>
      <c r="D4" s="164">
        <f>申込書1!D4</f>
        <v>0</v>
      </c>
      <c r="E4" s="165"/>
      <c r="F4" s="165"/>
      <c r="G4" s="165"/>
      <c r="H4" s="165"/>
      <c r="I4" s="165"/>
      <c r="J4" s="60"/>
      <c r="K4" s="168" t="s">
        <v>69</v>
      </c>
      <c r="L4" s="169"/>
      <c r="M4" s="169"/>
      <c r="N4" s="169"/>
      <c r="O4" s="170"/>
      <c r="Q4" s="194" t="s">
        <v>10</v>
      </c>
      <c r="R4" s="194"/>
    </row>
    <row r="5" spans="1:21" ht="15" customHeight="1">
      <c r="A5" s="117"/>
      <c r="B5" s="118"/>
      <c r="C5" s="119"/>
      <c r="D5" s="166"/>
      <c r="E5" s="167"/>
      <c r="F5" s="167"/>
      <c r="G5" s="167"/>
      <c r="H5" s="167"/>
      <c r="I5" s="167"/>
      <c r="J5" s="61"/>
      <c r="K5" s="171"/>
      <c r="L5" s="172"/>
      <c r="M5" s="172"/>
      <c r="N5" s="172"/>
      <c r="O5" s="173"/>
      <c r="Q5" s="194"/>
      <c r="R5" s="194"/>
    </row>
    <row r="6" spans="1:21" ht="15" customHeight="1">
      <c r="A6" s="114" t="s">
        <v>67</v>
      </c>
      <c r="B6" s="115"/>
      <c r="C6" s="116"/>
      <c r="D6" s="164">
        <f>申込書1!D6</f>
        <v>0</v>
      </c>
      <c r="E6" s="165"/>
      <c r="F6" s="165"/>
      <c r="G6" s="165"/>
      <c r="H6" s="165"/>
      <c r="I6" s="165"/>
      <c r="J6" s="60"/>
      <c r="K6" s="171" t="s">
        <v>70</v>
      </c>
      <c r="L6" s="172"/>
      <c r="M6" s="172"/>
      <c r="N6" s="172"/>
      <c r="O6" s="173"/>
      <c r="Q6" s="10"/>
      <c r="R6" s="3" t="s">
        <v>37</v>
      </c>
    </row>
    <row r="7" spans="1:21" ht="15" customHeight="1">
      <c r="A7" s="117"/>
      <c r="B7" s="118"/>
      <c r="C7" s="119"/>
      <c r="D7" s="166"/>
      <c r="E7" s="167"/>
      <c r="F7" s="167"/>
      <c r="G7" s="167"/>
      <c r="H7" s="167"/>
      <c r="I7" s="167"/>
      <c r="J7" s="61"/>
      <c r="K7" s="191"/>
      <c r="L7" s="192"/>
      <c r="M7" s="192"/>
      <c r="N7" s="192"/>
      <c r="O7" s="193"/>
      <c r="Q7" s="18"/>
      <c r="R7" s="3" t="s">
        <v>38</v>
      </c>
    </row>
    <row r="8" spans="1:21" ht="15" hidden="1" customHeight="1">
      <c r="A8" s="114" t="s">
        <v>14</v>
      </c>
      <c r="B8" s="115"/>
      <c r="C8" s="116"/>
      <c r="D8" s="15" t="s">
        <v>4</v>
      </c>
      <c r="E8" s="16"/>
      <c r="F8" s="17" t="s">
        <v>5</v>
      </c>
      <c r="G8" s="16"/>
      <c r="H8" s="124"/>
      <c r="I8" s="124"/>
      <c r="J8" s="124"/>
      <c r="K8" s="124"/>
      <c r="L8" s="124"/>
      <c r="M8" s="124"/>
      <c r="N8" s="124"/>
      <c r="O8" s="125"/>
    </row>
    <row r="9" spans="1:21" ht="15" hidden="1" customHeight="1">
      <c r="A9" s="117"/>
      <c r="B9" s="118"/>
      <c r="C9" s="119"/>
      <c r="D9" s="128"/>
      <c r="E9" s="129"/>
      <c r="F9" s="129"/>
      <c r="G9" s="129"/>
      <c r="H9" s="126"/>
      <c r="I9" s="126"/>
      <c r="J9" s="126"/>
      <c r="K9" s="126"/>
      <c r="L9" s="126"/>
      <c r="M9" s="126"/>
      <c r="N9" s="126"/>
      <c r="O9" s="127"/>
    </row>
    <row r="10" spans="1:21" ht="15.95" customHeight="1">
      <c r="A10" s="19"/>
      <c r="B10" s="130" t="s">
        <v>1</v>
      </c>
      <c r="C10" s="20" t="s">
        <v>0</v>
      </c>
      <c r="D10" s="132" t="s">
        <v>23</v>
      </c>
      <c r="E10" s="132"/>
      <c r="F10" s="132"/>
      <c r="G10" s="132"/>
      <c r="H10" s="132"/>
      <c r="I10" s="133" t="s">
        <v>44</v>
      </c>
      <c r="J10" s="21" t="s">
        <v>39</v>
      </c>
      <c r="K10" s="135" t="s">
        <v>9</v>
      </c>
      <c r="L10" s="142" t="s">
        <v>25</v>
      </c>
      <c r="M10" s="142"/>
      <c r="N10" s="142"/>
      <c r="O10" s="137" t="s">
        <v>7</v>
      </c>
      <c r="Q10" s="22" t="s">
        <v>11</v>
      </c>
    </row>
    <row r="11" spans="1:21" ht="15.95" customHeight="1">
      <c r="A11" s="25"/>
      <c r="B11" s="131"/>
      <c r="C11" s="26" t="s">
        <v>6</v>
      </c>
      <c r="D11" s="139" t="s">
        <v>24</v>
      </c>
      <c r="E11" s="140"/>
      <c r="F11" s="140"/>
      <c r="G11" s="140"/>
      <c r="H11" s="141"/>
      <c r="I11" s="134"/>
      <c r="J11" s="45" t="s">
        <v>51</v>
      </c>
      <c r="K11" s="136"/>
      <c r="L11" s="143" t="s">
        <v>26</v>
      </c>
      <c r="M11" s="144"/>
      <c r="N11" s="145"/>
      <c r="O11" s="138"/>
      <c r="Q11" s="22" t="s">
        <v>18</v>
      </c>
      <c r="U11" s="3" t="s">
        <v>17</v>
      </c>
    </row>
    <row r="12" spans="1:21" ht="15.95" customHeight="1">
      <c r="A12" s="158">
        <v>7</v>
      </c>
      <c r="B12" s="174"/>
      <c r="C12" s="174"/>
      <c r="D12" s="177"/>
      <c r="E12" s="177"/>
      <c r="F12" s="177"/>
      <c r="G12" s="177"/>
      <c r="H12" s="177"/>
      <c r="I12" s="178"/>
      <c r="J12" s="83"/>
      <c r="K12" s="178"/>
      <c r="L12" s="180"/>
      <c r="M12" s="181"/>
      <c r="N12" s="182"/>
      <c r="O12" s="183"/>
      <c r="Q12" s="5" t="s">
        <v>8</v>
      </c>
    </row>
    <row r="13" spans="1:21" ht="15.95" customHeight="1">
      <c r="A13" s="159"/>
      <c r="B13" s="175"/>
      <c r="C13" s="175"/>
      <c r="D13" s="185"/>
      <c r="E13" s="185"/>
      <c r="F13" s="185"/>
      <c r="G13" s="185"/>
      <c r="H13" s="185"/>
      <c r="I13" s="179"/>
      <c r="J13" s="186"/>
      <c r="K13" s="179"/>
      <c r="L13" s="180"/>
      <c r="M13" s="181"/>
      <c r="N13" s="182"/>
      <c r="O13" s="184"/>
      <c r="Q13" s="3" t="s">
        <v>21</v>
      </c>
    </row>
    <row r="14" spans="1:21" ht="15.95" customHeight="1">
      <c r="A14" s="159"/>
      <c r="B14" s="175"/>
      <c r="C14" s="175"/>
      <c r="D14" s="177"/>
      <c r="E14" s="177"/>
      <c r="F14" s="177"/>
      <c r="G14" s="177"/>
      <c r="H14" s="177"/>
      <c r="I14" s="178"/>
      <c r="J14" s="187"/>
      <c r="K14" s="178"/>
      <c r="L14" s="180"/>
      <c r="M14" s="181"/>
      <c r="N14" s="182"/>
      <c r="O14" s="183"/>
    </row>
    <row r="15" spans="1:21" ht="15.95" customHeight="1">
      <c r="A15" s="160"/>
      <c r="B15" s="176"/>
      <c r="C15" s="176"/>
      <c r="D15" s="185"/>
      <c r="E15" s="185"/>
      <c r="F15" s="185"/>
      <c r="G15" s="185"/>
      <c r="H15" s="185"/>
      <c r="I15" s="179"/>
      <c r="J15" s="84"/>
      <c r="K15" s="179"/>
      <c r="L15" s="180"/>
      <c r="M15" s="181"/>
      <c r="N15" s="182"/>
      <c r="O15" s="184"/>
      <c r="Q15" s="62" t="s">
        <v>50</v>
      </c>
    </row>
    <row r="16" spans="1:21" ht="15.95" customHeight="1">
      <c r="A16" s="95">
        <v>8</v>
      </c>
      <c r="B16" s="98"/>
      <c r="C16" s="98"/>
      <c r="D16" s="104"/>
      <c r="E16" s="104"/>
      <c r="F16" s="104"/>
      <c r="G16" s="104"/>
      <c r="H16" s="104"/>
      <c r="I16" s="93"/>
      <c r="J16" s="43" t="str">
        <f>IF(I16&lt;&gt;"",DATEDIF(I16,DATEVALUE("2025/10/26"),"Y"),"")</f>
        <v/>
      </c>
      <c r="K16" s="93"/>
      <c r="L16" s="101"/>
      <c r="M16" s="102"/>
      <c r="N16" s="103"/>
      <c r="O16" s="91"/>
      <c r="Q16" s="28" t="s">
        <v>36</v>
      </c>
    </row>
    <row r="17" spans="1:17" ht="15.95" customHeight="1">
      <c r="A17" s="96"/>
      <c r="B17" s="99"/>
      <c r="C17" s="99"/>
      <c r="D17" s="105"/>
      <c r="E17" s="105"/>
      <c r="F17" s="105"/>
      <c r="G17" s="105"/>
      <c r="H17" s="105"/>
      <c r="I17" s="94"/>
      <c r="J17" s="87" t="str">
        <f t="shared" ref="J17" si="0">IF(I16="","",J16+J19)</f>
        <v/>
      </c>
      <c r="K17" s="94"/>
      <c r="L17" s="101"/>
      <c r="M17" s="102"/>
      <c r="N17" s="103"/>
      <c r="O17" s="92"/>
      <c r="Q17" s="29" t="s">
        <v>22</v>
      </c>
    </row>
    <row r="18" spans="1:17" ht="15.95" customHeight="1">
      <c r="A18" s="96"/>
      <c r="B18" s="99"/>
      <c r="C18" s="99"/>
      <c r="D18" s="104"/>
      <c r="E18" s="104"/>
      <c r="F18" s="104"/>
      <c r="G18" s="104"/>
      <c r="H18" s="104"/>
      <c r="I18" s="93"/>
      <c r="J18" s="88"/>
      <c r="K18" s="93"/>
      <c r="L18" s="101"/>
      <c r="M18" s="102"/>
      <c r="N18" s="103"/>
      <c r="O18" s="91"/>
    </row>
    <row r="19" spans="1:17" ht="15.95" customHeight="1">
      <c r="A19" s="97"/>
      <c r="B19" s="100"/>
      <c r="C19" s="100"/>
      <c r="D19" s="105"/>
      <c r="E19" s="105"/>
      <c r="F19" s="105"/>
      <c r="G19" s="105"/>
      <c r="H19" s="105"/>
      <c r="I19" s="94"/>
      <c r="J19" s="44" t="str">
        <f>IF(I18&lt;&gt;"",DATEDIF(I18,DATEVALUE("2025/10/26"),"Y"),"")</f>
        <v/>
      </c>
      <c r="K19" s="94"/>
      <c r="L19" s="101"/>
      <c r="M19" s="102"/>
      <c r="N19" s="103"/>
      <c r="O19" s="92"/>
    </row>
    <row r="20" spans="1:17" ht="15.95" customHeight="1">
      <c r="A20" s="95">
        <v>9</v>
      </c>
      <c r="B20" s="98"/>
      <c r="C20" s="98"/>
      <c r="D20" s="104"/>
      <c r="E20" s="104"/>
      <c r="F20" s="104"/>
      <c r="G20" s="104"/>
      <c r="H20" s="104"/>
      <c r="I20" s="93"/>
      <c r="J20" s="43" t="str">
        <f>IF(I20&lt;&gt;"",DATEDIF(I20,DATEVALUE("2025/10/26"),"Y"),"")</f>
        <v/>
      </c>
      <c r="K20" s="93"/>
      <c r="L20" s="101"/>
      <c r="M20" s="102"/>
      <c r="N20" s="103"/>
      <c r="O20" s="91"/>
    </row>
    <row r="21" spans="1:17" ht="15.95" customHeight="1">
      <c r="A21" s="96"/>
      <c r="B21" s="99"/>
      <c r="C21" s="99"/>
      <c r="D21" s="105"/>
      <c r="E21" s="105"/>
      <c r="F21" s="105"/>
      <c r="G21" s="105"/>
      <c r="H21" s="105"/>
      <c r="I21" s="94"/>
      <c r="J21" s="87" t="str">
        <f t="shared" ref="J21" si="1">IF(I20="","",J20+J23)</f>
        <v/>
      </c>
      <c r="K21" s="94"/>
      <c r="L21" s="101"/>
      <c r="M21" s="102"/>
      <c r="N21" s="103"/>
      <c r="O21" s="92"/>
    </row>
    <row r="22" spans="1:17" ht="15.95" customHeight="1">
      <c r="A22" s="96"/>
      <c r="B22" s="99"/>
      <c r="C22" s="99"/>
      <c r="D22" s="104"/>
      <c r="E22" s="104"/>
      <c r="F22" s="104"/>
      <c r="G22" s="104"/>
      <c r="H22" s="104"/>
      <c r="I22" s="93"/>
      <c r="J22" s="88"/>
      <c r="K22" s="93"/>
      <c r="L22" s="101"/>
      <c r="M22" s="102"/>
      <c r="N22" s="103"/>
      <c r="O22" s="91"/>
    </row>
    <row r="23" spans="1:17" ht="15.95" customHeight="1">
      <c r="A23" s="97"/>
      <c r="B23" s="100"/>
      <c r="C23" s="100"/>
      <c r="D23" s="105"/>
      <c r="E23" s="105"/>
      <c r="F23" s="105"/>
      <c r="G23" s="105"/>
      <c r="H23" s="105"/>
      <c r="I23" s="94"/>
      <c r="J23" s="44" t="str">
        <f>IF(I22&lt;&gt;"",DATEDIF(I22,DATEVALUE("2025/10/26"),"Y"),"")</f>
        <v/>
      </c>
      <c r="K23" s="94"/>
      <c r="L23" s="101"/>
      <c r="M23" s="102"/>
      <c r="N23" s="103"/>
      <c r="O23" s="92"/>
    </row>
    <row r="24" spans="1:17" ht="15.95" customHeight="1">
      <c r="A24" s="95">
        <v>10</v>
      </c>
      <c r="B24" s="98"/>
      <c r="C24" s="98"/>
      <c r="D24" s="104"/>
      <c r="E24" s="104"/>
      <c r="F24" s="104"/>
      <c r="G24" s="104"/>
      <c r="H24" s="104"/>
      <c r="I24" s="93"/>
      <c r="J24" s="43" t="str">
        <f>IF(I24&lt;&gt;"",DATEDIF(I24,DATEVALUE("2025/10/26"),"Y"),"")</f>
        <v/>
      </c>
      <c r="K24" s="93"/>
      <c r="L24" s="101"/>
      <c r="M24" s="102"/>
      <c r="N24" s="103"/>
      <c r="O24" s="91"/>
    </row>
    <row r="25" spans="1:17" ht="15.95" customHeight="1">
      <c r="A25" s="96"/>
      <c r="B25" s="99"/>
      <c r="C25" s="99"/>
      <c r="D25" s="105"/>
      <c r="E25" s="105"/>
      <c r="F25" s="105"/>
      <c r="G25" s="105"/>
      <c r="H25" s="105"/>
      <c r="I25" s="94"/>
      <c r="J25" s="87" t="str">
        <f t="shared" ref="J25" si="2">IF(I24="","",J24+J27)</f>
        <v/>
      </c>
      <c r="K25" s="94"/>
      <c r="L25" s="101"/>
      <c r="M25" s="102"/>
      <c r="N25" s="103"/>
      <c r="O25" s="92"/>
    </row>
    <row r="26" spans="1:17" ht="15.95" customHeight="1">
      <c r="A26" s="96"/>
      <c r="B26" s="99"/>
      <c r="C26" s="99"/>
      <c r="D26" s="104"/>
      <c r="E26" s="104"/>
      <c r="F26" s="104"/>
      <c r="G26" s="104"/>
      <c r="H26" s="104"/>
      <c r="I26" s="93"/>
      <c r="J26" s="88"/>
      <c r="K26" s="93"/>
      <c r="L26" s="101"/>
      <c r="M26" s="102"/>
      <c r="N26" s="103"/>
      <c r="O26" s="91"/>
    </row>
    <row r="27" spans="1:17" ht="15.95" customHeight="1">
      <c r="A27" s="97"/>
      <c r="B27" s="100"/>
      <c r="C27" s="100"/>
      <c r="D27" s="105"/>
      <c r="E27" s="105"/>
      <c r="F27" s="105"/>
      <c r="G27" s="105"/>
      <c r="H27" s="105"/>
      <c r="I27" s="94"/>
      <c r="J27" s="44" t="str">
        <f>IF(I26&lt;&gt;"",DATEDIF(I26,DATEVALUE("2025/10/26"),"Y"),"")</f>
        <v/>
      </c>
      <c r="K27" s="94"/>
      <c r="L27" s="101"/>
      <c r="M27" s="102"/>
      <c r="N27" s="103"/>
      <c r="O27" s="92"/>
    </row>
    <row r="28" spans="1:17" ht="15.95" customHeight="1">
      <c r="A28" s="95">
        <v>11</v>
      </c>
      <c r="B28" s="98"/>
      <c r="C28" s="98"/>
      <c r="D28" s="104"/>
      <c r="E28" s="104"/>
      <c r="F28" s="104"/>
      <c r="G28" s="104"/>
      <c r="H28" s="104"/>
      <c r="I28" s="93"/>
      <c r="J28" s="43" t="str">
        <f>IF(I28&lt;&gt;"",DATEDIF(I28,DATEVALUE("2025/10/26"),"Y"),"")</f>
        <v/>
      </c>
      <c r="K28" s="93"/>
      <c r="L28" s="101"/>
      <c r="M28" s="102"/>
      <c r="N28" s="103"/>
      <c r="O28" s="91"/>
    </row>
    <row r="29" spans="1:17" ht="15.95" customHeight="1">
      <c r="A29" s="96"/>
      <c r="B29" s="99"/>
      <c r="C29" s="99"/>
      <c r="D29" s="105"/>
      <c r="E29" s="105"/>
      <c r="F29" s="105"/>
      <c r="G29" s="105"/>
      <c r="H29" s="105"/>
      <c r="I29" s="94"/>
      <c r="J29" s="87" t="str">
        <f t="shared" ref="J29" si="3">IF(I28="","",J28+J31)</f>
        <v/>
      </c>
      <c r="K29" s="94"/>
      <c r="L29" s="101"/>
      <c r="M29" s="102"/>
      <c r="N29" s="103"/>
      <c r="O29" s="92"/>
    </row>
    <row r="30" spans="1:17" ht="15.95" customHeight="1">
      <c r="A30" s="96"/>
      <c r="B30" s="99"/>
      <c r="C30" s="99"/>
      <c r="D30" s="104"/>
      <c r="E30" s="104"/>
      <c r="F30" s="104"/>
      <c r="G30" s="104"/>
      <c r="H30" s="104"/>
      <c r="I30" s="93"/>
      <c r="J30" s="88"/>
      <c r="K30" s="93"/>
      <c r="L30" s="101"/>
      <c r="M30" s="102"/>
      <c r="N30" s="103"/>
      <c r="O30" s="91"/>
    </row>
    <row r="31" spans="1:17" ht="15.95" customHeight="1">
      <c r="A31" s="97"/>
      <c r="B31" s="100"/>
      <c r="C31" s="100"/>
      <c r="D31" s="105"/>
      <c r="E31" s="105"/>
      <c r="F31" s="105"/>
      <c r="G31" s="105"/>
      <c r="H31" s="105"/>
      <c r="I31" s="94"/>
      <c r="J31" s="44" t="str">
        <f>IF(I30&lt;&gt;"",DATEDIF(I30,DATEVALUE("2025/10/26"),"Y"),"")</f>
        <v/>
      </c>
      <c r="K31" s="94"/>
      <c r="L31" s="101"/>
      <c r="M31" s="102"/>
      <c r="N31" s="103"/>
      <c r="O31" s="92"/>
    </row>
    <row r="32" spans="1:17" ht="15.95" customHeight="1">
      <c r="A32" s="95">
        <v>12</v>
      </c>
      <c r="B32" s="98"/>
      <c r="C32" s="98"/>
      <c r="D32" s="104"/>
      <c r="E32" s="104"/>
      <c r="F32" s="104"/>
      <c r="G32" s="104"/>
      <c r="H32" s="104"/>
      <c r="I32" s="93"/>
      <c r="J32" s="43" t="str">
        <f>IF(I32&lt;&gt;"",DATEDIF(I32,DATEVALUE("2025/10/26"),"Y"),"")</f>
        <v/>
      </c>
      <c r="K32" s="93"/>
      <c r="L32" s="101"/>
      <c r="M32" s="102"/>
      <c r="N32" s="103"/>
      <c r="O32" s="91"/>
    </row>
    <row r="33" spans="1:16" ht="15.95" customHeight="1">
      <c r="A33" s="96"/>
      <c r="B33" s="99"/>
      <c r="C33" s="99"/>
      <c r="D33" s="105"/>
      <c r="E33" s="105"/>
      <c r="F33" s="105"/>
      <c r="G33" s="105"/>
      <c r="H33" s="105"/>
      <c r="I33" s="94"/>
      <c r="J33" s="87" t="str">
        <f t="shared" ref="J33" si="4">IF(I32="","",J32+J35)</f>
        <v/>
      </c>
      <c r="K33" s="94"/>
      <c r="L33" s="101"/>
      <c r="M33" s="102"/>
      <c r="N33" s="103"/>
      <c r="O33" s="92"/>
    </row>
    <row r="34" spans="1:16" ht="15.95" customHeight="1">
      <c r="A34" s="96"/>
      <c r="B34" s="99"/>
      <c r="C34" s="99"/>
      <c r="D34" s="104"/>
      <c r="E34" s="104"/>
      <c r="F34" s="104"/>
      <c r="G34" s="104"/>
      <c r="H34" s="104"/>
      <c r="I34" s="93"/>
      <c r="J34" s="88"/>
      <c r="K34" s="93"/>
      <c r="L34" s="101"/>
      <c r="M34" s="102"/>
      <c r="N34" s="103"/>
      <c r="O34" s="91"/>
    </row>
    <row r="35" spans="1:16" ht="15.95" customHeight="1">
      <c r="A35" s="97"/>
      <c r="B35" s="100"/>
      <c r="C35" s="100"/>
      <c r="D35" s="105"/>
      <c r="E35" s="105"/>
      <c r="F35" s="105"/>
      <c r="G35" s="105"/>
      <c r="H35" s="105"/>
      <c r="I35" s="94"/>
      <c r="J35" s="44" t="str">
        <f>IF(I34&lt;&gt;"",DATEDIF(I34,DATEVALUE("2025/10/26"),"Y"),"")</f>
        <v/>
      </c>
      <c r="K35" s="94"/>
      <c r="L35" s="101"/>
      <c r="M35" s="102"/>
      <c r="N35" s="103"/>
      <c r="O35" s="92"/>
    </row>
    <row r="36" spans="1:16" ht="15.95" customHeight="1">
      <c r="A36" s="95">
        <v>13</v>
      </c>
      <c r="B36" s="98"/>
      <c r="C36" s="98"/>
      <c r="D36" s="104"/>
      <c r="E36" s="104"/>
      <c r="F36" s="104"/>
      <c r="G36" s="104"/>
      <c r="H36" s="104"/>
      <c r="I36" s="93"/>
      <c r="J36" s="43" t="str">
        <f>IF(I36&lt;&gt;"",DATEDIF(I36,DATEVALUE("2025/10/26"),"Y"),"")</f>
        <v/>
      </c>
      <c r="K36" s="93"/>
      <c r="L36" s="101"/>
      <c r="M36" s="102"/>
      <c r="N36" s="103"/>
      <c r="O36" s="91"/>
    </row>
    <row r="37" spans="1:16" ht="15.95" customHeight="1">
      <c r="A37" s="96"/>
      <c r="B37" s="99"/>
      <c r="C37" s="99"/>
      <c r="D37" s="105"/>
      <c r="E37" s="105"/>
      <c r="F37" s="105"/>
      <c r="G37" s="105"/>
      <c r="H37" s="105"/>
      <c r="I37" s="94"/>
      <c r="J37" s="87" t="str">
        <f t="shared" ref="J37" si="5">IF(I36="","",J36+J39)</f>
        <v/>
      </c>
      <c r="K37" s="94"/>
      <c r="L37" s="101"/>
      <c r="M37" s="102"/>
      <c r="N37" s="103"/>
      <c r="O37" s="92"/>
    </row>
    <row r="38" spans="1:16" ht="15.95" customHeight="1">
      <c r="A38" s="96"/>
      <c r="B38" s="99"/>
      <c r="C38" s="99"/>
      <c r="D38" s="104"/>
      <c r="E38" s="104"/>
      <c r="F38" s="104"/>
      <c r="G38" s="104"/>
      <c r="H38" s="104"/>
      <c r="I38" s="93"/>
      <c r="J38" s="88"/>
      <c r="K38" s="93"/>
      <c r="L38" s="101"/>
      <c r="M38" s="102"/>
      <c r="N38" s="103"/>
      <c r="O38" s="91"/>
    </row>
    <row r="39" spans="1:16" ht="15.95" customHeight="1">
      <c r="A39" s="97"/>
      <c r="B39" s="100"/>
      <c r="C39" s="100"/>
      <c r="D39" s="105"/>
      <c r="E39" s="105"/>
      <c r="F39" s="105"/>
      <c r="G39" s="105"/>
      <c r="H39" s="105"/>
      <c r="I39" s="94"/>
      <c r="J39" s="44" t="str">
        <f>IF(I38&lt;&gt;"",DATEDIF(I38,DATEVALUE("2025/10/26"),"Y"),"")</f>
        <v/>
      </c>
      <c r="K39" s="94"/>
      <c r="L39" s="101"/>
      <c r="M39" s="102"/>
      <c r="N39" s="103"/>
      <c r="O39" s="92"/>
    </row>
    <row r="40" spans="1:16">
      <c r="A40" s="190" t="s">
        <v>65</v>
      </c>
      <c r="B40" s="190"/>
      <c r="C40" s="190"/>
      <c r="D40" s="190"/>
      <c r="E40" s="190"/>
      <c r="G40" s="3" t="s">
        <v>53</v>
      </c>
    </row>
    <row r="41" spans="1:16" ht="24.75" customHeight="1">
      <c r="A41" s="109" t="s">
        <v>54</v>
      </c>
      <c r="B41" s="109"/>
      <c r="C41" s="109"/>
      <c r="D41" s="109"/>
      <c r="E41" s="30" t="s">
        <v>2</v>
      </c>
      <c r="F41" s="31"/>
      <c r="G41" s="58">
        <f>COUNTIF($K$12:$K$39,"ーＭ")</f>
        <v>0</v>
      </c>
      <c r="H41" s="33" t="s">
        <v>20</v>
      </c>
      <c r="I41" s="34">
        <f>2400*G41</f>
        <v>0</v>
      </c>
      <c r="J41" s="36" t="s">
        <v>19</v>
      </c>
      <c r="K41" s="35" t="s">
        <v>71</v>
      </c>
      <c r="L41" s="188" t="s">
        <v>86</v>
      </c>
      <c r="M41" s="189"/>
      <c r="N41" s="189"/>
      <c r="O41" s="189"/>
    </row>
    <row r="42" spans="1:16" ht="24.75" customHeight="1">
      <c r="A42" s="110" t="s">
        <v>56</v>
      </c>
      <c r="B42" s="110"/>
      <c r="C42" s="110"/>
      <c r="D42" s="110"/>
      <c r="E42" s="30" t="s">
        <v>2</v>
      </c>
      <c r="F42" s="31"/>
      <c r="G42" s="32">
        <f>COUNTIF($K$12:$K$39,"○Ｍ")</f>
        <v>0</v>
      </c>
      <c r="H42" s="33" t="s">
        <v>20</v>
      </c>
      <c r="I42" s="34">
        <f>2000*G42</f>
        <v>0</v>
      </c>
      <c r="J42" s="36" t="s">
        <v>19</v>
      </c>
      <c r="K42" s="35" t="s">
        <v>71</v>
      </c>
      <c r="L42" s="189"/>
      <c r="M42" s="189"/>
      <c r="N42" s="189"/>
      <c r="O42" s="189"/>
    </row>
    <row r="43" spans="1:16" ht="24.75" customHeight="1">
      <c r="A43" s="109" t="s">
        <v>55</v>
      </c>
      <c r="B43" s="109"/>
      <c r="C43" s="109"/>
      <c r="D43" s="109"/>
      <c r="E43" s="30" t="s">
        <v>2</v>
      </c>
      <c r="F43" s="31"/>
      <c r="G43" s="58">
        <f>COUNTIF($K$12:$K$39,"ーＷ")</f>
        <v>0</v>
      </c>
      <c r="H43" s="33" t="s">
        <v>20</v>
      </c>
      <c r="I43" s="34">
        <f>2200*G43</f>
        <v>0</v>
      </c>
      <c r="J43" s="36" t="s">
        <v>19</v>
      </c>
      <c r="K43" s="35" t="s">
        <v>71</v>
      </c>
      <c r="L43" s="189"/>
      <c r="M43" s="189"/>
      <c r="N43" s="189"/>
      <c r="O43" s="189"/>
    </row>
    <row r="44" spans="1:16" ht="24.75" customHeight="1">
      <c r="A44" s="110" t="s">
        <v>57</v>
      </c>
      <c r="B44" s="110"/>
      <c r="C44" s="110"/>
      <c r="D44" s="110"/>
      <c r="E44" s="30" t="s">
        <v>2</v>
      </c>
      <c r="G44" s="32">
        <f>COUNTIF($K$12:$K$39,"○Ｗ")</f>
        <v>0</v>
      </c>
      <c r="H44" s="33" t="s">
        <v>20</v>
      </c>
      <c r="I44" s="34">
        <f>1800*G44</f>
        <v>0</v>
      </c>
      <c r="J44" s="36" t="s">
        <v>19</v>
      </c>
      <c r="K44" s="35" t="s">
        <v>71</v>
      </c>
      <c r="L44" s="189"/>
      <c r="M44" s="189"/>
      <c r="N44" s="189"/>
      <c r="O44" s="189"/>
      <c r="P44" s="42"/>
    </row>
    <row r="45" spans="1:16" ht="6.75" customHeight="1">
      <c r="C45" s="30"/>
      <c r="D45" s="30"/>
      <c r="E45" s="30"/>
      <c r="G45" s="35"/>
      <c r="H45" s="33"/>
      <c r="I45" s="35"/>
      <c r="J45" s="35"/>
      <c r="K45" s="35"/>
      <c r="L45" s="36"/>
      <c r="M45" s="35"/>
      <c r="N45" s="35"/>
      <c r="O45" s="1"/>
    </row>
    <row r="46" spans="1:16" ht="18" customHeight="1">
      <c r="B46" s="90" t="s">
        <v>3</v>
      </c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</row>
    <row r="47" spans="1:16" s="40" customFormat="1" ht="8.25" customHeight="1">
      <c r="B47" s="41"/>
    </row>
    <row r="48" spans="1:16" ht="18" customHeight="1">
      <c r="B48" s="46" t="s">
        <v>74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24"/>
      <c r="O48" s="24"/>
    </row>
    <row r="49" spans="2:35" ht="18" customHeight="1">
      <c r="B49" s="5" t="s">
        <v>27</v>
      </c>
      <c r="H49" s="48" t="s">
        <v>28</v>
      </c>
      <c r="I49" s="48"/>
      <c r="J49" s="4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9"/>
    </row>
    <row r="50" spans="2:35" ht="18" customHeight="1">
      <c r="B50" s="3" t="s">
        <v>29</v>
      </c>
      <c r="C50" s="5" t="s">
        <v>30</v>
      </c>
      <c r="H50" s="48"/>
      <c r="I50" s="48"/>
      <c r="J50" s="4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9"/>
    </row>
    <row r="51" spans="2:35" ht="18" customHeight="1">
      <c r="C51" s="5" t="s">
        <v>31</v>
      </c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9"/>
    </row>
    <row r="52" spans="2:35" ht="18" customHeight="1">
      <c r="C52" s="5" t="s">
        <v>35</v>
      </c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9"/>
    </row>
    <row r="53" spans="2:35" ht="24" customHeight="1">
      <c r="B53" s="49" t="s">
        <v>75</v>
      </c>
      <c r="C53" s="49"/>
      <c r="D53" s="49"/>
      <c r="E53" s="49"/>
      <c r="F53" s="49"/>
      <c r="G53" s="49"/>
      <c r="H53" s="49"/>
      <c r="I53" s="49"/>
      <c r="J53" s="49"/>
      <c r="K53" s="49"/>
      <c r="L53" s="24"/>
      <c r="P53" s="85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9"/>
    </row>
    <row r="54" spans="2:35" ht="24" customHeight="1">
      <c r="B54" s="50"/>
      <c r="D54" s="51" t="s">
        <v>34</v>
      </c>
      <c r="M54" s="52"/>
      <c r="N54" s="52"/>
      <c r="O54" s="52"/>
      <c r="P54" s="85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9"/>
    </row>
    <row r="55" spans="2:35" ht="18" customHeight="1">
      <c r="M55" s="53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9"/>
    </row>
    <row r="56" spans="2:35">
      <c r="B56" s="70" t="s">
        <v>77</v>
      </c>
      <c r="C56" s="71" t="s">
        <v>32</v>
      </c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2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9"/>
    </row>
    <row r="57" spans="2:35">
      <c r="B57" s="73"/>
      <c r="C57" s="74" t="s">
        <v>33</v>
      </c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5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9"/>
    </row>
    <row r="58" spans="2:35">
      <c r="B58" s="70" t="s">
        <v>78</v>
      </c>
      <c r="C58" s="71" t="s">
        <v>82</v>
      </c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2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9"/>
    </row>
    <row r="59" spans="2:35">
      <c r="B59" s="76"/>
      <c r="C59" s="77" t="s">
        <v>83</v>
      </c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8"/>
    </row>
    <row r="60" spans="2:35">
      <c r="B60" s="79"/>
      <c r="C60" s="74" t="s">
        <v>79</v>
      </c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5"/>
    </row>
    <row r="61" spans="2:35">
      <c r="B61" s="70" t="s">
        <v>80</v>
      </c>
      <c r="C61" s="80" t="s">
        <v>81</v>
      </c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2"/>
    </row>
    <row r="62" spans="2:35">
      <c r="B62" s="76"/>
      <c r="C62" s="81" t="s">
        <v>84</v>
      </c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8"/>
    </row>
    <row r="63" spans="2:35">
      <c r="B63" s="76"/>
      <c r="C63" s="195" t="s">
        <v>87</v>
      </c>
      <c r="D63" s="77"/>
      <c r="E63" s="77"/>
      <c r="F63" s="77"/>
      <c r="G63" s="77"/>
      <c r="H63" s="77"/>
      <c r="I63" s="77"/>
      <c r="J63" s="77"/>
      <c r="K63" s="77" t="s">
        <v>85</v>
      </c>
      <c r="L63" s="77"/>
      <c r="M63" s="77"/>
      <c r="N63" s="77"/>
      <c r="O63" s="77"/>
      <c r="P63" s="78"/>
    </row>
    <row r="64" spans="2:35">
      <c r="B64" s="79"/>
      <c r="C64" s="82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5"/>
    </row>
  </sheetData>
  <sheetProtection algorithmName="SHA-512" hashValue="0Js16mnwTVp+NuA5TARxk8kc0qSEPlgyPtZYvv/rLmIYjXXAfSbbc7aSeA7ZaafGGY1l2TsIHTfCczfvF8PdAQ==" saltValue="x56H9Q5MrpE1uA0/FmDFUA==" spinCount="100000" sheet="1" objects="1" scenarios="1" formatCells="0"/>
  <mergeCells count="153">
    <mergeCell ref="P53:P54"/>
    <mergeCell ref="L41:O44"/>
    <mergeCell ref="A40:E40"/>
    <mergeCell ref="K6:O7"/>
    <mergeCell ref="Q4:R5"/>
    <mergeCell ref="A41:D41"/>
    <mergeCell ref="A42:D42"/>
    <mergeCell ref="A43:D43"/>
    <mergeCell ref="A44:D44"/>
    <mergeCell ref="B46:O46"/>
    <mergeCell ref="O36:O37"/>
    <mergeCell ref="D37:H37"/>
    <mergeCell ref="J37:J38"/>
    <mergeCell ref="L37:N37"/>
    <mergeCell ref="D38:H38"/>
    <mergeCell ref="I38:I39"/>
    <mergeCell ref="K38:K39"/>
    <mergeCell ref="L38:N38"/>
    <mergeCell ref="O38:O39"/>
    <mergeCell ref="D39:H39"/>
    <mergeCell ref="L35:N35"/>
    <mergeCell ref="A36:A39"/>
    <mergeCell ref="B36:B39"/>
    <mergeCell ref="C36:C39"/>
    <mergeCell ref="D36:H36"/>
    <mergeCell ref="I36:I37"/>
    <mergeCell ref="K36:K37"/>
    <mergeCell ref="L36:N36"/>
    <mergeCell ref="L39:N39"/>
    <mergeCell ref="L32:N32"/>
    <mergeCell ref="O32:O33"/>
    <mergeCell ref="D33:H33"/>
    <mergeCell ref="J33:J34"/>
    <mergeCell ref="L33:N33"/>
    <mergeCell ref="D34:H34"/>
    <mergeCell ref="I34:I35"/>
    <mergeCell ref="K34:K35"/>
    <mergeCell ref="L34:N34"/>
    <mergeCell ref="O34:O35"/>
    <mergeCell ref="A32:A35"/>
    <mergeCell ref="B32:B35"/>
    <mergeCell ref="C32:C35"/>
    <mergeCell ref="D32:H32"/>
    <mergeCell ref="I32:I33"/>
    <mergeCell ref="K32:K33"/>
    <mergeCell ref="D35:H35"/>
    <mergeCell ref="O28:O29"/>
    <mergeCell ref="D29:H29"/>
    <mergeCell ref="J29:J30"/>
    <mergeCell ref="L29:N29"/>
    <mergeCell ref="D30:H30"/>
    <mergeCell ref="I30:I31"/>
    <mergeCell ref="K30:K31"/>
    <mergeCell ref="L30:N30"/>
    <mergeCell ref="O30:O31"/>
    <mergeCell ref="D31:H31"/>
    <mergeCell ref="A28:A31"/>
    <mergeCell ref="B28:B31"/>
    <mergeCell ref="C28:C31"/>
    <mergeCell ref="D28:H28"/>
    <mergeCell ref="I28:I29"/>
    <mergeCell ref="K28:K29"/>
    <mergeCell ref="L28:N28"/>
    <mergeCell ref="L31:N31"/>
    <mergeCell ref="A24:A27"/>
    <mergeCell ref="B24:B27"/>
    <mergeCell ref="C24:C27"/>
    <mergeCell ref="L24:N24"/>
    <mergeCell ref="O24:O25"/>
    <mergeCell ref="D25:H25"/>
    <mergeCell ref="J25:J26"/>
    <mergeCell ref="L25:N25"/>
    <mergeCell ref="D26:H26"/>
    <mergeCell ref="I26:I27"/>
    <mergeCell ref="K26:K27"/>
    <mergeCell ref="L26:N26"/>
    <mergeCell ref="O26:O27"/>
    <mergeCell ref="D24:H24"/>
    <mergeCell ref="I24:I25"/>
    <mergeCell ref="K24:K25"/>
    <mergeCell ref="D27:H27"/>
    <mergeCell ref="L27:N27"/>
    <mergeCell ref="O20:O21"/>
    <mergeCell ref="D21:H21"/>
    <mergeCell ref="J21:J22"/>
    <mergeCell ref="L21:N21"/>
    <mergeCell ref="D22:H22"/>
    <mergeCell ref="I22:I23"/>
    <mergeCell ref="K22:K23"/>
    <mergeCell ref="L22:N22"/>
    <mergeCell ref="O22:O23"/>
    <mergeCell ref="D23:H23"/>
    <mergeCell ref="A20:A23"/>
    <mergeCell ref="B20:B23"/>
    <mergeCell ref="C20:C23"/>
    <mergeCell ref="D20:H20"/>
    <mergeCell ref="I20:I21"/>
    <mergeCell ref="K20:K21"/>
    <mergeCell ref="L20:N20"/>
    <mergeCell ref="L23:N23"/>
    <mergeCell ref="A16:A19"/>
    <mergeCell ref="B16:B19"/>
    <mergeCell ref="C16:C19"/>
    <mergeCell ref="O14:O15"/>
    <mergeCell ref="D15:H15"/>
    <mergeCell ref="L16:N16"/>
    <mergeCell ref="O16:O17"/>
    <mergeCell ref="D17:H17"/>
    <mergeCell ref="J17:J18"/>
    <mergeCell ref="L17:N17"/>
    <mergeCell ref="D18:H18"/>
    <mergeCell ref="I18:I19"/>
    <mergeCell ref="K18:K19"/>
    <mergeCell ref="L18:N18"/>
    <mergeCell ref="O18:O19"/>
    <mergeCell ref="D16:H16"/>
    <mergeCell ref="I16:I17"/>
    <mergeCell ref="K16:K17"/>
    <mergeCell ref="D19:H19"/>
    <mergeCell ref="L19:N19"/>
    <mergeCell ref="B10:B11"/>
    <mergeCell ref="D10:H10"/>
    <mergeCell ref="I10:I11"/>
    <mergeCell ref="K10:K11"/>
    <mergeCell ref="L10:N10"/>
    <mergeCell ref="O10:O11"/>
    <mergeCell ref="D11:H11"/>
    <mergeCell ref="L11:N11"/>
    <mergeCell ref="A12:A15"/>
    <mergeCell ref="B12:B15"/>
    <mergeCell ref="C12:C15"/>
    <mergeCell ref="D12:H12"/>
    <mergeCell ref="I12:I13"/>
    <mergeCell ref="K12:K13"/>
    <mergeCell ref="L12:N12"/>
    <mergeCell ref="L15:N15"/>
    <mergeCell ref="O12:O13"/>
    <mergeCell ref="D13:H13"/>
    <mergeCell ref="J13:J14"/>
    <mergeCell ref="L13:N13"/>
    <mergeCell ref="D14:H14"/>
    <mergeCell ref="I14:I15"/>
    <mergeCell ref="K14:K15"/>
    <mergeCell ref="L14:N14"/>
    <mergeCell ref="A1:D2"/>
    <mergeCell ref="A4:C5"/>
    <mergeCell ref="D4:I5"/>
    <mergeCell ref="K4:O5"/>
    <mergeCell ref="A6:C7"/>
    <mergeCell ref="D6:I7"/>
    <mergeCell ref="A8:C9"/>
    <mergeCell ref="H8:O9"/>
    <mergeCell ref="D9:G9"/>
  </mergeCells>
  <phoneticPr fontId="2"/>
  <conditionalFormatting sqref="K1:K1048576">
    <cfRule type="containsText" dxfId="0" priority="1" operator="containsText" text="ー">
      <formula>NOT(ISERROR(SEARCH("ー",K1)))</formula>
    </cfRule>
  </conditionalFormatting>
  <dataValidations count="2">
    <dataValidation type="list" allowBlank="1" showInputMessage="1" showErrorMessage="1" sqref="K12:K39" xr:uid="{5D93C60A-8C3F-4D6C-BAF6-D1C9C686D0F5}">
      <formula1>"ーＭ,ーＷ,○Ｍ,○Ｗ"</formula1>
    </dataValidation>
    <dataValidation type="list" allowBlank="1" showInputMessage="1" showErrorMessage="1" sqref="B12:B39" xr:uid="{2FB88A19-3C2B-43FB-9C10-5748A2F4E8B0}">
      <formula1>"MD1,MD2,MD3,MD4,WD1,WD2,WD3,WD4"</formula1>
    </dataValidation>
  </dataValidations>
  <hyperlinks>
    <hyperlink ref="H49" r:id="rId1" xr:uid="{EB8A3A64-921E-435A-AD1E-03E3045BF80A}"/>
    <hyperlink ref="C63" r:id="rId2" xr:uid="{8C448DE6-060E-47AE-8123-9915179A11C5}"/>
  </hyperlinks>
  <pageMargins left="0.51181102362204722" right="0.51181102362204722" top="0.51181102362204722" bottom="0.51181102362204722" header="0.31496062992125984" footer="0.31496062992125984"/>
  <pageSetup paperSize="9" orientation="portrait" r:id="rId3"/>
  <headerFooter alignWithMargins="0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申込書1</vt:lpstr>
      <vt:lpstr>申込書2</vt:lpstr>
      <vt:lpstr>申込書1!Print_Area</vt:lpstr>
      <vt:lpstr>申込書2!Print_Area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見上</dc:creator>
  <cp:lastModifiedBy>よしみ 福島</cp:lastModifiedBy>
  <cp:lastPrinted>2019-04-21T00:32:20Z</cp:lastPrinted>
  <dcterms:created xsi:type="dcterms:W3CDTF">2007-04-26T14:29:32Z</dcterms:created>
  <dcterms:modified xsi:type="dcterms:W3CDTF">2025-08-11T22:16:21Z</dcterms:modified>
</cp:coreProperties>
</file>